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\\SRCX0705001.mobara.local\茂原市役所\06.企画財政部\財政課\地方公会計制度\R2（1決）固定資産台帳及び財務書類整備（TRA)\10公表\"/>
    </mc:Choice>
  </mc:AlternateContent>
  <xr:revisionPtr revIDLastSave="0" documentId="13_ncr:1_{7062DD95-1F49-475A-B283-39FFE94F874B}" xr6:coauthVersionLast="36" xr6:coauthVersionMax="36" xr10:uidLastSave="{00000000-0000-0000-0000-000000000000}"/>
  <bookViews>
    <workbookView xWindow="480" yWindow="60" windowWidth="18075" windowHeight="990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  <sheet name="有形固定資産明細" sheetId="5" r:id="rId5"/>
    <sheet name="投資及び出資金" sheetId="6" r:id="rId6"/>
    <sheet name="基金" sheetId="7" r:id="rId7"/>
    <sheet name="貸付金" sheetId="8" r:id="rId8"/>
    <sheet name="未収金及び長期延滞債権" sheetId="9" r:id="rId9"/>
    <sheet name="地方債（借入先別）" sheetId="10" r:id="rId10"/>
    <sheet name="地方債（利率別など）" sheetId="11" r:id="rId11"/>
    <sheet name="引当金" sheetId="12" r:id="rId12"/>
    <sheet name="補助金" sheetId="13" r:id="rId13"/>
    <sheet name="財源明細" sheetId="14" r:id="rId14"/>
    <sheet name="財源情報明細" sheetId="15" r:id="rId15"/>
    <sheet name="資金明細" sheetId="16" r:id="rId16"/>
  </sheets>
  <definedNames>
    <definedName name="_xlnm.Print_Area" localSheetId="11">引当金!$A$1:$H$11</definedName>
    <definedName name="_xlnm.Print_Area" localSheetId="6">基金!$B$1:$I$22</definedName>
    <definedName name="_xlnm.Print_Area" localSheetId="14">財源情報明細!$B$1:$I$10</definedName>
    <definedName name="_xlnm.Print_Area" localSheetId="13">財源明細!$A$1:$G$27</definedName>
    <definedName name="_xlnm.Print_Area" localSheetId="7">貸付金!$B$1:$I$7</definedName>
    <definedName name="_xlnm.Print_Area" localSheetId="9">'地方債（借入先別）'!$A$1:$M$19</definedName>
    <definedName name="_xlnm.Print_Area" localSheetId="10">'地方債（利率別など）'!$A$1:$L$18</definedName>
    <definedName name="_xlnm.Print_Area" localSheetId="5">投資及び出資金!$B$1:$N$30</definedName>
    <definedName name="_xlnm.Print_Area" localSheetId="12">補助金!$A$1:$H$19</definedName>
    <definedName name="_xlnm.Print_Area" localSheetId="4">有形固定資産明細!$A$1:$M$50</definedName>
  </definedNames>
  <calcPr calcId="191029"/>
</workbook>
</file>

<file path=xl/calcChain.xml><?xml version="1.0" encoding="utf-8"?>
<calcChain xmlns="http://schemas.openxmlformats.org/spreadsheetml/2006/main">
  <c r="C8" i="16" l="1"/>
  <c r="F9" i="15"/>
  <c r="D8" i="15"/>
  <c r="G7" i="15"/>
  <c r="D7" i="15" s="1"/>
  <c r="F6" i="15"/>
  <c r="J24" i="14"/>
  <c r="F24" i="14"/>
  <c r="J23" i="14"/>
  <c r="F23" i="14"/>
  <c r="F25" i="14" s="1"/>
  <c r="F21" i="14"/>
  <c r="F22" i="14" s="1"/>
  <c r="F20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19" i="14" s="1"/>
  <c r="F6" i="14"/>
  <c r="F5" i="14"/>
  <c r="F10" i="13"/>
  <c r="F16" i="13" s="1"/>
  <c r="F17" i="13" s="1"/>
  <c r="F18" i="13" s="1"/>
  <c r="F10" i="12"/>
  <c r="E10" i="12"/>
  <c r="D10" i="12"/>
  <c r="C10" i="12"/>
  <c r="G9" i="12"/>
  <c r="G8" i="12"/>
  <c r="G7" i="12"/>
  <c r="G6" i="12"/>
  <c r="G5" i="12"/>
  <c r="G10" i="12" s="1"/>
  <c r="B11" i="11"/>
  <c r="B5" i="11"/>
  <c r="K18" i="10"/>
  <c r="H18" i="10"/>
  <c r="G18" i="10"/>
  <c r="C17" i="10"/>
  <c r="C16" i="10"/>
  <c r="C15" i="10"/>
  <c r="C14" i="10"/>
  <c r="C13" i="10" s="1"/>
  <c r="L13" i="10"/>
  <c r="K13" i="10"/>
  <c r="J13" i="10"/>
  <c r="I13" i="10"/>
  <c r="H13" i="10"/>
  <c r="G13" i="10"/>
  <c r="F13" i="10"/>
  <c r="E13" i="10"/>
  <c r="D13" i="10"/>
  <c r="C12" i="10"/>
  <c r="C11" i="10"/>
  <c r="C10" i="10"/>
  <c r="C9" i="10"/>
  <c r="C8" i="10"/>
  <c r="C7" i="10"/>
  <c r="C6" i="10" s="1"/>
  <c r="C18" i="10" s="1"/>
  <c r="L6" i="10"/>
  <c r="L18" i="10" s="1"/>
  <c r="K6" i="10"/>
  <c r="J6" i="10"/>
  <c r="J18" i="10" s="1"/>
  <c r="I6" i="10"/>
  <c r="I18" i="10" s="1"/>
  <c r="H6" i="10"/>
  <c r="G6" i="10"/>
  <c r="F6" i="10"/>
  <c r="F18" i="10" s="1"/>
  <c r="E6" i="10"/>
  <c r="E18" i="10" s="1"/>
  <c r="D6" i="10"/>
  <c r="D18" i="10" s="1"/>
  <c r="H20" i="9"/>
  <c r="G20" i="9"/>
  <c r="D20" i="9"/>
  <c r="C20" i="9"/>
  <c r="H6" i="9"/>
  <c r="H21" i="9" s="1"/>
  <c r="G6" i="9"/>
  <c r="G21" i="9" s="1"/>
  <c r="D6" i="9"/>
  <c r="D21" i="9" s="1"/>
  <c r="C6" i="9"/>
  <c r="C21" i="9" s="1"/>
  <c r="H6" i="8"/>
  <c r="G6" i="8"/>
  <c r="F6" i="8"/>
  <c r="E6" i="8"/>
  <c r="D6" i="8"/>
  <c r="H5" i="8"/>
  <c r="I19" i="7"/>
  <c r="G19" i="7"/>
  <c r="F19" i="7"/>
  <c r="E19" i="7"/>
  <c r="D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19" i="7" s="1"/>
  <c r="M28" i="6"/>
  <c r="K28" i="6"/>
  <c r="H28" i="6"/>
  <c r="F28" i="6"/>
  <c r="E28" i="6"/>
  <c r="D28" i="6"/>
  <c r="L27" i="6"/>
  <c r="I27" i="6"/>
  <c r="J27" i="6" s="1"/>
  <c r="G27" i="6"/>
  <c r="L26" i="6"/>
  <c r="I26" i="6"/>
  <c r="G26" i="6"/>
  <c r="J26" i="6" s="1"/>
  <c r="L25" i="6"/>
  <c r="I25" i="6"/>
  <c r="J25" i="6" s="1"/>
  <c r="G25" i="6"/>
  <c r="L24" i="6"/>
  <c r="I24" i="6"/>
  <c r="G24" i="6"/>
  <c r="J24" i="6" s="1"/>
  <c r="L23" i="6"/>
  <c r="I23" i="6"/>
  <c r="J23" i="6" s="1"/>
  <c r="G23" i="6"/>
  <c r="L22" i="6"/>
  <c r="I22" i="6"/>
  <c r="G22" i="6"/>
  <c r="J22" i="6" s="1"/>
  <c r="L21" i="6"/>
  <c r="I21" i="6"/>
  <c r="J21" i="6" s="1"/>
  <c r="G21" i="6"/>
  <c r="L20" i="6"/>
  <c r="I20" i="6"/>
  <c r="G20" i="6"/>
  <c r="J20" i="6" s="1"/>
  <c r="L19" i="6"/>
  <c r="I19" i="6"/>
  <c r="G19" i="6"/>
  <c r="J19" i="6" s="1"/>
  <c r="L18" i="6"/>
  <c r="I18" i="6"/>
  <c r="G18" i="6"/>
  <c r="J18" i="6" s="1"/>
  <c r="L17" i="6"/>
  <c r="I17" i="6"/>
  <c r="G17" i="6"/>
  <c r="J17" i="6" s="1"/>
  <c r="L16" i="6"/>
  <c r="L28" i="6" s="1"/>
  <c r="I16" i="6"/>
  <c r="G16" i="6"/>
  <c r="J16" i="6" s="1"/>
  <c r="J28" i="6" s="1"/>
  <c r="K12" i="6"/>
  <c r="H12" i="6"/>
  <c r="F12" i="6"/>
  <c r="E12" i="6"/>
  <c r="D12" i="6"/>
  <c r="L11" i="6"/>
  <c r="I11" i="6"/>
  <c r="G11" i="6"/>
  <c r="J11" i="6" s="1"/>
  <c r="L10" i="6"/>
  <c r="L12" i="6" s="1"/>
  <c r="I10" i="6"/>
  <c r="G10" i="6"/>
  <c r="J10" i="6" s="1"/>
  <c r="M6" i="6"/>
  <c r="K6" i="6"/>
  <c r="H6" i="6"/>
  <c r="G6" i="6"/>
  <c r="F6" i="6"/>
  <c r="E6" i="6"/>
  <c r="D6" i="6"/>
  <c r="L5" i="6"/>
  <c r="L6" i="6" s="1"/>
  <c r="J5" i="6"/>
  <c r="J6" i="6" s="1"/>
  <c r="I5" i="6"/>
  <c r="G5" i="6"/>
  <c r="G11" i="15" l="1"/>
  <c r="F27" i="14"/>
  <c r="F26" i="14"/>
  <c r="E11" i="15" s="1"/>
  <c r="E6" i="15"/>
  <c r="J12" i="6"/>
  <c r="G12" i="6"/>
  <c r="G28" i="6"/>
  <c r="G6" i="15" l="1"/>
  <c r="D6" i="15"/>
  <c r="E5" i="15"/>
  <c r="G5" i="15"/>
  <c r="G9" i="15" s="1"/>
  <c r="E9" i="15" l="1"/>
  <c r="H5" i="15"/>
  <c r="H9" i="15" s="1"/>
  <c r="D5" i="15" l="1"/>
  <c r="D9" i="15" s="1"/>
</calcChain>
</file>

<file path=xl/sharedStrings.xml><?xml version="1.0" encoding="utf-8"?>
<sst xmlns="http://schemas.openxmlformats.org/spreadsheetml/2006/main" count="773" uniqueCount="438">
  <si>
    <t>【様式第1号】</t>
  </si>
  <si>
    <t>貸借対照表</t>
  </si>
  <si>
    <t>（令和2年3月31日現在）</t>
  </si>
  <si>
    <t>（単位：百万円）</t>
  </si>
  <si>
    <t>科目名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</si>
  <si>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</si>
  <si>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</si>
  <si>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</si>
  <si>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</si>
  <si>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</si>
  <si>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</si>
  <si>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</si>
  <si>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</si>
  <si>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</si>
  <si>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</si>
  <si>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</si>
  <si>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</si>
  <si>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</si>
  <si>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</si>
  <si>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</si>
  <si>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</si>
  <si>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</si>
  <si>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</si>
  <si>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</si>
  <si>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</si>
  <si>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</si>
  <si>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</si>
  <si>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</si>
  <si>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</si>
  <si>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</si>
  <si>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</si>
  <si>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</si>
  <si>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</si>
  <si>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</si>
  <si>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</si>
  <si>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</si>
  <si>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</si>
  <si>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</si>
  <si>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</si>
  <si>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</si>
  <si>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</si>
  <si>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</si>
  <si>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</si>
  <si>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</si>
  <si>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</si>
  <si>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</si>
  <si>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</si>
  <si>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</si>
  <si>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</si>
  <si>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</si>
  <si>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</si>
  <si>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</si>
  <si>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</si>
  <si>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</si>
  <si>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</si>
  <si>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</si>
  <si>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</si>
  <si>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</si>
  <si>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</si>
  <si>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</si>
  <si>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</si>
  <si>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</si>
  <si>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</si>
  <si>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</si>
  <si>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</si>
  <si>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</si>
  <si>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</si>
  <si>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</si>
  <si>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</si>
  <si>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</si>
  <si>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</si>
  <si>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</si>
  <si>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</si>
  <si>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【様式第2号】</t>
  </si>
  <si>
    <t>行政コスト計算書</t>
  </si>
  <si>
    <t>自　平成31年4月1日</t>
  </si>
  <si>
    <t>至　令和2年3月31日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</si>
  <si>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</si>
  <si>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</si>
  <si>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</si>
  <si>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</si>
  <si>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</si>
  <si>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</si>
  <si>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</si>
  <si>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</si>
  <si>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</si>
  <si>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</si>
  <si>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</si>
  <si>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</si>
  <si>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</si>
  <si>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</si>
  <si>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</si>
  <si>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</si>
  <si>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</si>
  <si>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</si>
  <si>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</si>
  <si>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</si>
  <si>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</si>
  <si>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</si>
  <si>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</si>
  <si>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</si>
  <si>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</si>
  <si>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</si>
  <si>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</si>
  <si>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</si>
  <si>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</si>
  <si>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純資産変動計算書</t>
  </si>
  <si>
    <t>合計</t>
  </si>
  <si>
    <t>固定資産等形成分</t>
  </si>
  <si>
    <t>余剰分(不足分)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</si>
  <si>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</si>
  <si>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</si>
  <si>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</si>
  <si>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</si>
  <si>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</si>
  <si>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</si>
  <si>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</si>
  <si>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</si>
  <si>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</si>
  <si>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</si>
  <si>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</si>
  <si>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</si>
  <si>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</si>
  <si>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</si>
  <si>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</si>
  <si>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</si>
  <si>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【様式第4号】</t>
  </si>
  <si>
    <t>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</si>
  <si>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</si>
  <si>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</si>
  <si>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</si>
  <si>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</si>
  <si>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</si>
  <si>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</si>
  <si>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</si>
  <si>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</si>
  <si>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</si>
  <si>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</si>
  <si>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</si>
  <si>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</si>
  <si>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</si>
  <si>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</si>
  <si>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</si>
  <si>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</si>
  <si>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</si>
  <si>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</si>
  <si>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</si>
  <si>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</si>
  <si>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</si>
  <si>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</si>
  <si>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</si>
  <si>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</si>
  <si>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</si>
  <si>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</si>
  <si>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</si>
  <si>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</si>
  <si>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</si>
  <si>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</si>
  <si>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</si>
  <si>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</si>
  <si>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</si>
  <si>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</si>
  <si>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</si>
  <si>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</si>
  <si>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</si>
  <si>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</si>
  <si>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</si>
  <si>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</si>
  <si>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</si>
  <si>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</si>
  <si>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</si>
  <si>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</si>
  <si>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</si>
  <si>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【様式第５号】</t>
  </si>
  <si>
    <t>附属明細書</t>
  </si>
  <si>
    <t>１．貸借対照表の内容に関する明細</t>
  </si>
  <si>
    <t>（１）資産項目の明細</t>
  </si>
  <si>
    <t>①有形固定資産の明細</t>
  </si>
  <si>
    <t>（単位：百万円）</t>
    <phoneticPr fontId="15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</si>
  <si>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</si>
  <si>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</si>
  <si>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</si>
  <si>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</si>
  <si>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</si>
  <si>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</si>
  <si>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</si>
  <si>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</si>
  <si>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</si>
  <si>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</si>
  <si>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</si>
  <si>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</si>
  <si>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</si>
  <si>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</si>
  <si>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</si>
  <si>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</si>
  <si>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</si>
  <si>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</si>
  <si>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</si>
  <si>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</si>
  <si>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</si>
  <si>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②有形固定資産の行政目的別明細</t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</si>
  <si>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</si>
  <si>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</si>
  <si>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</si>
  <si>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</si>
  <si>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</si>
  <si>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</si>
  <si>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</si>
  <si>
    <t>③投資及び出資金の明細</t>
    <phoneticPr fontId="18"/>
  </si>
  <si>
    <t>有価証券（市場価格のないもののうち連結対象団体・会計以外に対するもの）</t>
    <rPh sb="0" eb="2">
      <t>ユウカ</t>
    </rPh>
    <rPh sb="2" eb="4">
      <t>ショウケン</t>
    </rPh>
    <rPh sb="5" eb="7">
      <t>シジョウ</t>
    </rPh>
    <rPh sb="7" eb="9">
      <t>カカク</t>
    </rPh>
    <rPh sb="17" eb="19">
      <t>レンケツ</t>
    </rPh>
    <rPh sb="19" eb="21">
      <t>タイショウ</t>
    </rPh>
    <rPh sb="21" eb="23">
      <t>ダンタイ</t>
    </rPh>
    <rPh sb="24" eb="26">
      <t>カイケイ</t>
    </rPh>
    <rPh sb="26" eb="28">
      <t>イガイ</t>
    </rPh>
    <rPh sb="29" eb="30">
      <t>タイ</t>
    </rPh>
    <phoneticPr fontId="18"/>
  </si>
  <si>
    <t>（単位：百万円）</t>
    <rPh sb="1" eb="3">
      <t>タンイ</t>
    </rPh>
    <rPh sb="4" eb="6">
      <t>ヒャクマン</t>
    </rPh>
    <rPh sb="6" eb="7">
      <t>エン</t>
    </rPh>
    <phoneticPr fontId="18"/>
  </si>
  <si>
    <t>相手先名</t>
    <rPh sb="0" eb="3">
      <t>アイテサキ</t>
    </rPh>
    <rPh sb="3" eb="4">
      <t>メイ</t>
    </rPh>
    <phoneticPr fontId="15"/>
  </si>
  <si>
    <t xml:space="preserve">
出資金額
（A)</t>
    <rPh sb="1" eb="3">
      <t>シュッシ</t>
    </rPh>
    <rPh sb="3" eb="5">
      <t>キンガク</t>
    </rPh>
    <phoneticPr fontId="15"/>
  </si>
  <si>
    <t xml:space="preserve">
資産
（B)</t>
    <rPh sb="1" eb="3">
      <t>シサン</t>
    </rPh>
    <phoneticPr fontId="15"/>
  </si>
  <si>
    <t xml:space="preserve">
負債
（C)</t>
    <rPh sb="1" eb="3">
      <t>フサイ</t>
    </rPh>
    <phoneticPr fontId="15"/>
  </si>
  <si>
    <t>純資産額
（B）-（C)
（D)</t>
    <rPh sb="0" eb="3">
      <t>ジュンシサン</t>
    </rPh>
    <rPh sb="3" eb="4">
      <t>ガク</t>
    </rPh>
    <phoneticPr fontId="15"/>
  </si>
  <si>
    <t xml:space="preserve">
資本金
（E)</t>
    <rPh sb="1" eb="4">
      <t>シホンキン</t>
    </rPh>
    <phoneticPr fontId="15"/>
  </si>
  <si>
    <t>出資割合（％）
（A）/（E)
（F)</t>
    <rPh sb="0" eb="2">
      <t>シュッシ</t>
    </rPh>
    <rPh sb="2" eb="4">
      <t>ワリアイ</t>
    </rPh>
    <phoneticPr fontId="15"/>
  </si>
  <si>
    <t>実質価額
（D)×（F)
（G)</t>
    <rPh sb="0" eb="2">
      <t>ジッシツ</t>
    </rPh>
    <rPh sb="2" eb="4">
      <t>カガク</t>
    </rPh>
    <phoneticPr fontId="18"/>
  </si>
  <si>
    <t xml:space="preserve">
強制評価減
（H)</t>
    <rPh sb="1" eb="3">
      <t>キョウセイ</t>
    </rPh>
    <rPh sb="3" eb="5">
      <t>ヒョウカ</t>
    </rPh>
    <rPh sb="5" eb="6">
      <t>ゲン</t>
    </rPh>
    <phoneticPr fontId="18"/>
  </si>
  <si>
    <t>貸借対照表計上額
（Ａ）-（Ｈ）
（Ｉ）</t>
    <rPh sb="0" eb="2">
      <t>タイシャク</t>
    </rPh>
    <rPh sb="2" eb="5">
      <t>タイショウヒョウ</t>
    </rPh>
    <rPh sb="5" eb="8">
      <t>ケイジョウガク</t>
    </rPh>
    <phoneticPr fontId="18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</si>
  <si>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8"/>
  </si>
  <si>
    <t>株式会社ベイエフエム</t>
    <phoneticPr fontId="15"/>
  </si>
  <si>
    <t>合計</t>
    <rPh sb="0" eb="2">
      <t>ゴウケイ</t>
    </rPh>
    <phoneticPr fontId="15"/>
  </si>
  <si>
    <t>出資金（市場価格のないもののうち連結対象団体・会計に対するもの）</t>
    <rPh sb="0" eb="3">
      <t>シュッシキン</t>
    </rPh>
    <rPh sb="4" eb="6">
      <t>シジョウ</t>
    </rPh>
    <rPh sb="6" eb="8">
      <t>カカク</t>
    </rPh>
    <rPh sb="16" eb="18">
      <t>レンケツ</t>
    </rPh>
    <rPh sb="18" eb="20">
      <t>タイショウ</t>
    </rPh>
    <rPh sb="20" eb="22">
      <t>ダンタイ</t>
    </rPh>
    <rPh sb="23" eb="25">
      <t>カイケイ</t>
    </rPh>
    <rPh sb="26" eb="27">
      <t>タイ</t>
    </rPh>
    <phoneticPr fontId="18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</si>
  <si>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15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</si>
  <si>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8"/>
  </si>
  <si>
    <t>九十九里地域水道企業団</t>
  </si>
  <si>
    <t>下水道事業会計</t>
  </si>
  <si>
    <t>出資金（市場価格のないもののうち連結対象団体・会計以外に対するもの）</t>
    <rPh sb="0" eb="2">
      <t>シュッシ</t>
    </rPh>
    <rPh sb="2" eb="3">
      <t>キン</t>
    </rPh>
    <rPh sb="4" eb="6">
      <t>シジョウ</t>
    </rPh>
    <rPh sb="6" eb="8">
      <t>カカク</t>
    </rPh>
    <rPh sb="16" eb="18">
      <t>レンケツ</t>
    </rPh>
    <rPh sb="18" eb="20">
      <t>タイショウ</t>
    </rPh>
    <rPh sb="20" eb="22">
      <t>ダンタイ</t>
    </rPh>
    <rPh sb="23" eb="25">
      <t>カイケイ</t>
    </rPh>
    <rPh sb="25" eb="27">
      <t>イガイ</t>
    </rPh>
    <rPh sb="28" eb="29">
      <t>タイ</t>
    </rPh>
    <phoneticPr fontId="18"/>
  </si>
  <si>
    <t>（単位：百万円）</t>
    <phoneticPr fontId="18"/>
  </si>
  <si>
    <t>千葉県農業信用基金協会</t>
  </si>
  <si>
    <t>千葉県信用保証協会</t>
  </si>
  <si>
    <t>千葉県文化振興財団</t>
  </si>
  <si>
    <t>ちば国際コンベンションビューロー</t>
  </si>
  <si>
    <t>千葉県暴力団追放県民会議</t>
  </si>
  <si>
    <t>千葉ヘルス財団</t>
  </si>
  <si>
    <t>千葉県建設技術センター</t>
  </si>
  <si>
    <t>千葉県動物保護管理協会</t>
    <rPh sb="7" eb="9">
      <t>カンリ</t>
    </rPh>
    <rPh sb="9" eb="11">
      <t>キョウカイ</t>
    </rPh>
    <phoneticPr fontId="15"/>
  </si>
  <si>
    <t>千葉県教育振興財団</t>
  </si>
  <si>
    <t>社団法人千葉県畜産協会</t>
  </si>
  <si>
    <t>地方公共団体金融機構</t>
  </si>
  <si>
    <t>千葉園芸プラスチック加工株式会社</t>
  </si>
  <si>
    <t>④基金の明細</t>
    <phoneticPr fontId="18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</si>
  <si>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</si>
  <si>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15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</si>
  <si>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</si>
  <si>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</si>
  <si>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その他</t>
    <rPh sb="2" eb="3">
      <t>ホカ</t>
    </rPh>
    <phoneticPr fontId="15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</si>
  <si>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1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</si>
  <si>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5"/>
  </si>
  <si>
    <t>財政調整基金</t>
    <rPh sb="0" eb="2">
      <t>ザイセイ</t>
    </rPh>
    <rPh sb="2" eb="4">
      <t>チョウセイ</t>
    </rPh>
    <rPh sb="4" eb="6">
      <t>キキン</t>
    </rPh>
    <phoneticPr fontId="15"/>
  </si>
  <si>
    <t>減債基金</t>
    <rPh sb="0" eb="2">
      <t>ゲンサイ</t>
    </rPh>
    <rPh sb="2" eb="4">
      <t>キキン</t>
    </rPh>
    <phoneticPr fontId="15"/>
  </si>
  <si>
    <t>土地開発基金</t>
    <rPh sb="0" eb="2">
      <t>トチ</t>
    </rPh>
    <rPh sb="2" eb="4">
      <t>カイハツ</t>
    </rPh>
    <rPh sb="4" eb="6">
      <t>キキン</t>
    </rPh>
    <phoneticPr fontId="20"/>
  </si>
  <si>
    <t>職員厚生資金貸付基金</t>
    <rPh sb="0" eb="2">
      <t>ショクイン</t>
    </rPh>
    <rPh sb="2" eb="4">
      <t>コウセイ</t>
    </rPh>
    <rPh sb="4" eb="6">
      <t>シキン</t>
    </rPh>
    <rPh sb="6" eb="8">
      <t>カシツケ</t>
    </rPh>
    <rPh sb="8" eb="10">
      <t>キキン</t>
    </rPh>
    <phoneticPr fontId="20"/>
  </si>
  <si>
    <t>交通遺児及び母子家庭等奨学資金貸付基金</t>
    <rPh sb="0" eb="2">
      <t>コウツウ</t>
    </rPh>
    <rPh sb="2" eb="4">
      <t>イジ</t>
    </rPh>
    <rPh sb="4" eb="5">
      <t>オヨ</t>
    </rPh>
    <rPh sb="6" eb="8">
      <t>ボシ</t>
    </rPh>
    <rPh sb="8" eb="10">
      <t>カテイ</t>
    </rPh>
    <rPh sb="10" eb="11">
      <t>トウ</t>
    </rPh>
    <rPh sb="11" eb="13">
      <t>ショウガク</t>
    </rPh>
    <rPh sb="13" eb="15">
      <t>シキン</t>
    </rPh>
    <rPh sb="15" eb="17">
      <t>カシツケ</t>
    </rPh>
    <rPh sb="17" eb="19">
      <t>キキン</t>
    </rPh>
    <phoneticPr fontId="20"/>
  </si>
  <si>
    <t>福祉振興基金</t>
    <rPh sb="0" eb="2">
      <t>フクシ</t>
    </rPh>
    <rPh sb="2" eb="4">
      <t>シンコウ</t>
    </rPh>
    <rPh sb="4" eb="6">
      <t>キキン</t>
    </rPh>
    <phoneticPr fontId="20"/>
  </si>
  <si>
    <t>美術品等取得基金</t>
    <rPh sb="0" eb="2">
      <t>ビジュツ</t>
    </rPh>
    <rPh sb="2" eb="3">
      <t>ヒン</t>
    </rPh>
    <rPh sb="3" eb="4">
      <t>トウ</t>
    </rPh>
    <rPh sb="4" eb="6">
      <t>シュトク</t>
    </rPh>
    <rPh sb="6" eb="8">
      <t>キキン</t>
    </rPh>
    <phoneticPr fontId="20"/>
  </si>
  <si>
    <t>衛藤五郎音楽文化振興基金</t>
    <rPh sb="0" eb="2">
      <t>エトウ</t>
    </rPh>
    <rPh sb="2" eb="4">
      <t>ゴロウ</t>
    </rPh>
    <rPh sb="4" eb="6">
      <t>オンガク</t>
    </rPh>
    <rPh sb="6" eb="8">
      <t>ブンカ</t>
    </rPh>
    <rPh sb="8" eb="10">
      <t>シンコウ</t>
    </rPh>
    <rPh sb="10" eb="12">
      <t>キキン</t>
    </rPh>
    <phoneticPr fontId="20"/>
  </si>
  <si>
    <t>学校等施設建設改修基金</t>
    <rPh sb="0" eb="2">
      <t>ガッコウ</t>
    </rPh>
    <rPh sb="2" eb="3">
      <t>トウ</t>
    </rPh>
    <rPh sb="3" eb="5">
      <t>シセツ</t>
    </rPh>
    <rPh sb="5" eb="7">
      <t>ケンセツ</t>
    </rPh>
    <rPh sb="7" eb="9">
      <t>カイシュウ</t>
    </rPh>
    <rPh sb="9" eb="11">
      <t>キキン</t>
    </rPh>
    <phoneticPr fontId="20"/>
  </si>
  <si>
    <t>国際交流基金</t>
    <rPh sb="0" eb="2">
      <t>コクサイ</t>
    </rPh>
    <rPh sb="2" eb="4">
      <t>コウリュウ</t>
    </rPh>
    <rPh sb="4" eb="6">
      <t>キキン</t>
    </rPh>
    <phoneticPr fontId="20"/>
  </si>
  <si>
    <t>茂原市東日本大震災復興基金</t>
    <rPh sb="0" eb="3">
      <t>モバラシ</t>
    </rPh>
    <rPh sb="3" eb="4">
      <t>ヒガシ</t>
    </rPh>
    <rPh sb="4" eb="6">
      <t>ニホン</t>
    </rPh>
    <rPh sb="6" eb="9">
      <t>ダイシンサイ</t>
    </rPh>
    <rPh sb="9" eb="11">
      <t>フッコウ</t>
    </rPh>
    <rPh sb="11" eb="13">
      <t>キキン</t>
    </rPh>
    <phoneticPr fontId="20"/>
  </si>
  <si>
    <t>ふるさと茂原まちづくり応援基金</t>
    <rPh sb="4" eb="6">
      <t>モバラ</t>
    </rPh>
    <rPh sb="11" eb="13">
      <t>オウエン</t>
    </rPh>
    <rPh sb="13" eb="15">
      <t>キキン</t>
    </rPh>
    <phoneticPr fontId="20"/>
  </si>
  <si>
    <t>茂原市民会館等建設基金</t>
    <rPh sb="0" eb="4">
      <t>モバラシミン</t>
    </rPh>
    <rPh sb="4" eb="6">
      <t>カイカン</t>
    </rPh>
    <rPh sb="6" eb="7">
      <t>トウ</t>
    </rPh>
    <rPh sb="7" eb="9">
      <t>ケンセツ</t>
    </rPh>
    <rPh sb="9" eb="11">
      <t>キキン</t>
    </rPh>
    <phoneticPr fontId="20"/>
  </si>
  <si>
    <t>茂原市森林環境整備基金</t>
    <rPh sb="0" eb="2">
      <t>モバラ</t>
    </rPh>
    <rPh sb="2" eb="3">
      <t>シ</t>
    </rPh>
    <rPh sb="3" eb="5">
      <t>シンリン</t>
    </rPh>
    <rPh sb="5" eb="7">
      <t>カンキョウ</t>
    </rPh>
    <rPh sb="7" eb="9">
      <t>セイビ</t>
    </rPh>
    <rPh sb="9" eb="11">
      <t>キキン</t>
    </rPh>
    <phoneticPr fontId="8"/>
  </si>
  <si>
    <t>⑤貸付金の明細</t>
    <phoneticPr fontId="18"/>
  </si>
  <si>
    <t>相手先名または種別</t>
    <rPh sb="0" eb="3">
      <t>アイテサキ</t>
    </rPh>
    <rPh sb="3" eb="4">
      <t>メイ</t>
    </rPh>
    <rPh sb="7" eb="9">
      <t>シュベツ</t>
    </rPh>
    <phoneticPr fontId="15"/>
  </si>
  <si>
    <t>長期貸付金</t>
    <rPh sb="0" eb="2">
      <t>チョウキ</t>
    </rPh>
    <rPh sb="2" eb="5">
      <t>カシツケキン</t>
    </rPh>
    <phoneticPr fontId="15"/>
  </si>
  <si>
    <t>短期貸付金</t>
    <rPh sb="0" eb="2">
      <t>タンキ</t>
    </rPh>
    <rPh sb="2" eb="5">
      <t>カシツケキン</t>
    </rPh>
    <phoneticPr fontId="15"/>
  </si>
  <si>
    <t>（参考）
貸付金計</t>
    <rPh sb="1" eb="3">
      <t>サンコウ</t>
    </rPh>
    <rPh sb="5" eb="8">
      <t>カシツケキン</t>
    </rPh>
    <rPh sb="8" eb="9">
      <t>ケイ</t>
    </rPh>
    <phoneticPr fontId="1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</si>
  <si>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8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</si>
  <si>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8"/>
  </si>
  <si>
    <t>茂原市奨学資金貸付金</t>
    <rPh sb="0" eb="3">
      <t>モバラシ</t>
    </rPh>
    <rPh sb="3" eb="5">
      <t>ショウガク</t>
    </rPh>
    <rPh sb="5" eb="7">
      <t>シキン</t>
    </rPh>
    <rPh sb="7" eb="9">
      <t>カシツケ</t>
    </rPh>
    <rPh sb="9" eb="10">
      <t>キン</t>
    </rPh>
    <phoneticPr fontId="18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</si>
  <si>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8"/>
  </si>
  <si>
    <t>⑦未収金の明細</t>
    <rPh sb="1" eb="4">
      <t>ミシュウキン</t>
    </rPh>
    <rPh sb="5" eb="7">
      <t>メイサイ</t>
    </rPh>
    <phoneticPr fontId="18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</si>
  <si>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</si>
  <si>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5"/>
  </si>
  <si>
    <t>【貸付金】</t>
    <rPh sb="1" eb="4">
      <t>カシツケキン</t>
    </rPh>
    <phoneticPr fontId="15"/>
  </si>
  <si>
    <t>小計</t>
    <rPh sb="0" eb="2">
      <t>ショウケイ</t>
    </rPh>
    <phoneticPr fontId="18"/>
  </si>
  <si>
    <t>【未収金】</t>
    <rPh sb="1" eb="4">
      <t>ミシュウキン</t>
    </rPh>
    <phoneticPr fontId="15"/>
  </si>
  <si>
    <t>税等未収金</t>
    <rPh sb="0" eb="1">
      <t>ゼイ</t>
    </rPh>
    <rPh sb="1" eb="2">
      <t>ナド</t>
    </rPh>
    <rPh sb="2" eb="5">
      <t>ミシュウキン</t>
    </rPh>
    <phoneticPr fontId="18"/>
  </si>
  <si>
    <t>　市民税</t>
    <rPh sb="1" eb="4">
      <t>シミンゼイ</t>
    </rPh>
    <phoneticPr fontId="20"/>
  </si>
  <si>
    <t>　固定資産税</t>
    <rPh sb="1" eb="3">
      <t>コテイ</t>
    </rPh>
    <rPh sb="3" eb="6">
      <t>シサンゼイ</t>
    </rPh>
    <phoneticPr fontId="20"/>
  </si>
  <si>
    <t>　軽自動車税</t>
    <rPh sb="1" eb="5">
      <t>ケイジドウシャ</t>
    </rPh>
    <rPh sb="5" eb="6">
      <t>ゼイ</t>
    </rPh>
    <phoneticPr fontId="20"/>
  </si>
  <si>
    <t>　都市計画税</t>
    <rPh sb="1" eb="3">
      <t>トシ</t>
    </rPh>
    <rPh sb="3" eb="5">
      <t>ケイカク</t>
    </rPh>
    <rPh sb="5" eb="6">
      <t>ゼイ</t>
    </rPh>
    <phoneticPr fontId="20"/>
  </si>
  <si>
    <t>　児童福祉費負担金</t>
    <rPh sb="1" eb="3">
      <t>ジドウ</t>
    </rPh>
    <rPh sb="3" eb="5">
      <t>フクシ</t>
    </rPh>
    <rPh sb="5" eb="6">
      <t>ヒ</t>
    </rPh>
    <rPh sb="6" eb="9">
      <t>フタンキン</t>
    </rPh>
    <phoneticPr fontId="20"/>
  </si>
  <si>
    <t>　老人施設費負担金</t>
    <rPh sb="1" eb="3">
      <t>ロウジン</t>
    </rPh>
    <rPh sb="3" eb="5">
      <t>シセツ</t>
    </rPh>
    <rPh sb="5" eb="6">
      <t>ヒ</t>
    </rPh>
    <rPh sb="6" eb="9">
      <t>フタンキン</t>
    </rPh>
    <phoneticPr fontId="20"/>
  </si>
  <si>
    <t>その他の未収金</t>
    <rPh sb="2" eb="3">
      <t>タ</t>
    </rPh>
    <rPh sb="4" eb="7">
      <t>ミシュウキン</t>
    </rPh>
    <phoneticPr fontId="18"/>
  </si>
  <si>
    <t>　市営住宅使用料</t>
    <rPh sb="1" eb="3">
      <t>シエイ</t>
    </rPh>
    <rPh sb="3" eb="5">
      <t>ジュウタク</t>
    </rPh>
    <rPh sb="5" eb="8">
      <t>シヨウリョウ</t>
    </rPh>
    <phoneticPr fontId="20"/>
  </si>
  <si>
    <t>　浄化槽維持管理費負担金</t>
    <rPh sb="1" eb="4">
      <t>ジョウカソウ</t>
    </rPh>
    <rPh sb="4" eb="6">
      <t>イジ</t>
    </rPh>
    <rPh sb="6" eb="8">
      <t>カンリ</t>
    </rPh>
    <rPh sb="8" eb="9">
      <t>ヒ</t>
    </rPh>
    <rPh sb="9" eb="12">
      <t>フタンキン</t>
    </rPh>
    <phoneticPr fontId="20"/>
  </si>
  <si>
    <t>　学校給食費負担金</t>
    <rPh sb="1" eb="3">
      <t>ガッコウ</t>
    </rPh>
    <rPh sb="3" eb="6">
      <t>キュウショクヒ</t>
    </rPh>
    <rPh sb="6" eb="9">
      <t>フタンキン</t>
    </rPh>
    <phoneticPr fontId="20"/>
  </si>
  <si>
    <t>　生活保護費返還金及び戻入未済分</t>
    <rPh sb="1" eb="3">
      <t>セイカツ</t>
    </rPh>
    <rPh sb="3" eb="5">
      <t>ホゴ</t>
    </rPh>
    <rPh sb="5" eb="6">
      <t>ヒ</t>
    </rPh>
    <rPh sb="6" eb="9">
      <t>ヘンカンキン</t>
    </rPh>
    <rPh sb="9" eb="10">
      <t>オヨ</t>
    </rPh>
    <rPh sb="11" eb="13">
      <t>レイニュウ</t>
    </rPh>
    <rPh sb="13" eb="15">
      <t>ミサイ</t>
    </rPh>
    <rPh sb="15" eb="16">
      <t>ブン</t>
    </rPh>
    <phoneticPr fontId="20"/>
  </si>
  <si>
    <t>（２）負債項目の明細</t>
    <rPh sb="3" eb="5">
      <t>フサイ</t>
    </rPh>
    <rPh sb="5" eb="7">
      <t>コウモク</t>
    </rPh>
    <rPh sb="8" eb="10">
      <t>メイサイ</t>
    </rPh>
    <phoneticPr fontId="18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</si>
  <si>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8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</si>
  <si>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</si>
  <si>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</si>
  <si>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</si>
  <si>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</si>
  <si>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</si>
  <si>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</si>
  <si>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</si>
  <si>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15"/>
  </si>
  <si>
    <t>うち共同発行債</t>
    <rPh sb="2" eb="4">
      <t>キョウドウ</t>
    </rPh>
    <rPh sb="4" eb="6">
      <t>ハッコウ</t>
    </rPh>
    <rPh sb="6" eb="7">
      <t>サイ</t>
    </rPh>
    <phoneticPr fontId="15"/>
  </si>
  <si>
    <t>うち住民公募債</t>
    <rPh sb="2" eb="4">
      <t>ジュウミン</t>
    </rPh>
    <rPh sb="4" eb="7">
      <t>コウボサイ</t>
    </rPh>
    <phoneticPr fontId="15"/>
  </si>
  <si>
    <t>【通常分】</t>
    <rPh sb="1" eb="3">
      <t>ツウジョウ</t>
    </rPh>
    <rPh sb="3" eb="4">
      <t>ブン</t>
    </rPh>
    <phoneticPr fontId="18"/>
  </si>
  <si>
    <t>　　一般公共事業</t>
    <rPh sb="2" eb="4">
      <t>イッパン</t>
    </rPh>
    <rPh sb="4" eb="6">
      <t>コウキョウ</t>
    </rPh>
    <rPh sb="6" eb="8">
      <t>ジギョウ</t>
    </rPh>
    <phoneticPr fontId="18"/>
  </si>
  <si>
    <t>　　公営住宅建設</t>
    <rPh sb="2" eb="4">
      <t>コウエイ</t>
    </rPh>
    <rPh sb="4" eb="6">
      <t>ジュウタク</t>
    </rPh>
    <rPh sb="6" eb="8">
      <t>ケンセツ</t>
    </rPh>
    <phoneticPr fontId="18"/>
  </si>
  <si>
    <t>　　災害復旧</t>
    <rPh sb="2" eb="4">
      <t>サイガイ</t>
    </rPh>
    <rPh sb="4" eb="6">
      <t>フッキュウ</t>
    </rPh>
    <phoneticPr fontId="18"/>
  </si>
  <si>
    <t>　　教育・福祉施設</t>
    <rPh sb="2" eb="4">
      <t>キョウイク</t>
    </rPh>
    <rPh sb="5" eb="7">
      <t>フクシ</t>
    </rPh>
    <rPh sb="7" eb="9">
      <t>シセツ</t>
    </rPh>
    <phoneticPr fontId="18"/>
  </si>
  <si>
    <t>　　一般単独事業</t>
    <rPh sb="2" eb="4">
      <t>イッパン</t>
    </rPh>
    <rPh sb="4" eb="6">
      <t>タンドク</t>
    </rPh>
    <rPh sb="6" eb="8">
      <t>ジギョウ</t>
    </rPh>
    <phoneticPr fontId="18"/>
  </si>
  <si>
    <t>　　その他</t>
    <rPh sb="4" eb="5">
      <t>ホカ</t>
    </rPh>
    <phoneticPr fontId="18"/>
  </si>
  <si>
    <t>【特別分】</t>
    <rPh sb="1" eb="3">
      <t>トクベツ</t>
    </rPh>
    <rPh sb="3" eb="4">
      <t>ブン</t>
    </rPh>
    <phoneticPr fontId="18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</si>
  <si>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5"/>
  </si>
  <si>
    <t>　　減税補てん債</t>
    <rPh sb="2" eb="4">
      <t>ゲンゼイ</t>
    </rPh>
    <rPh sb="4" eb="5">
      <t>ホ</t>
    </rPh>
    <rPh sb="7" eb="8">
      <t>サイ</t>
    </rPh>
    <phoneticPr fontId="25"/>
  </si>
  <si>
    <t>　　退職手当債</t>
    <rPh sb="2" eb="4">
      <t>タイショク</t>
    </rPh>
    <rPh sb="4" eb="6">
      <t>テアテ</t>
    </rPh>
    <rPh sb="6" eb="7">
      <t>サイ</t>
    </rPh>
    <phoneticPr fontId="25"/>
  </si>
  <si>
    <t>　　その他</t>
    <rPh sb="4" eb="5">
      <t>タ</t>
    </rPh>
    <phoneticPr fontId="25"/>
  </si>
  <si>
    <t>合計</t>
    <rPh sb="0" eb="2">
      <t>ゴウケイ</t>
    </rPh>
    <phoneticPr fontId="18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</si>
  <si>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5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</si>
  <si>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</si>
  <si>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</si>
  <si>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</si>
  <si>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</si>
  <si>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</si>
  <si>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</si>
  <si>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</si>
  <si>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</si>
  <si>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5"/>
  </si>
  <si>
    <t>１年以内</t>
    <rPh sb="1" eb="2">
      <t>ネン</t>
    </rPh>
    <rPh sb="2" eb="4">
      <t>イナイ</t>
    </rPh>
    <phoneticPr fontId="1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</si>
  <si>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</si>
  <si>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</si>
  <si>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</si>
  <si>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</si>
  <si>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</si>
  <si>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</si>
  <si>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5"/>
  </si>
  <si>
    <t>20年超</t>
    <rPh sb="2" eb="3">
      <t>ネン</t>
    </rPh>
    <rPh sb="3" eb="4">
      <t>チョウ</t>
    </rPh>
    <phoneticPr fontId="1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</si>
  <si>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</si>
  <si>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</si>
  <si>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</si>
  <si>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⑤引当金の明細</t>
    <rPh sb="1" eb="4">
      <t>ヒキアテキン</t>
    </rPh>
    <rPh sb="5" eb="7">
      <t>メイサイ</t>
    </rPh>
    <phoneticPr fontId="18"/>
  </si>
  <si>
    <t>区分</t>
    <rPh sb="0" eb="2">
      <t>クブン</t>
    </rPh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</si>
  <si>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</si>
  <si>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本年度増加額</t>
    <rPh sb="0" eb="3">
      <t>ホンネンド</t>
    </rPh>
    <rPh sb="3" eb="5">
      <t>ゾウカ</t>
    </rPh>
    <rPh sb="5" eb="6">
      <t>ガク</t>
    </rPh>
    <phoneticPr fontId="15"/>
  </si>
  <si>
    <t>本年度減少額</t>
    <rPh sb="0" eb="3">
      <t>ホンネンド</t>
    </rPh>
    <rPh sb="3" eb="6">
      <t>ゲンショウガク</t>
    </rPh>
    <phoneticPr fontId="15"/>
  </si>
  <si>
    <t>本年度末残高</t>
    <rPh sb="0" eb="3">
      <t>ホンネンド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</si>
  <si>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8"/>
  </si>
  <si>
    <t>その他</t>
    <rPh sb="2" eb="3">
      <t>タ</t>
    </rPh>
    <phoneticPr fontId="18"/>
  </si>
  <si>
    <t>徴収不能引当金（固定）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phoneticPr fontId="15"/>
  </si>
  <si>
    <t>徴収不能引当金（流動）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phoneticPr fontId="1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</si>
  <si>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5"/>
  </si>
  <si>
    <t>損失補償引当金</t>
    <rPh sb="0" eb="2">
      <t>ソンシツ</t>
    </rPh>
    <rPh sb="2" eb="4">
      <t>ホショウ</t>
    </rPh>
    <rPh sb="4" eb="6">
      <t>ヒキアテ</t>
    </rPh>
    <rPh sb="6" eb="7">
      <t>キン</t>
    </rPh>
    <phoneticPr fontId="15"/>
  </si>
  <si>
    <t>賞与等引当金</t>
    <rPh sb="0" eb="3">
      <t>ショウヨトウ</t>
    </rPh>
    <rPh sb="3" eb="5">
      <t>ヒキアテ</t>
    </rPh>
    <rPh sb="5" eb="6">
      <t>キン</t>
    </rPh>
    <phoneticPr fontId="15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</si>
  <si>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8"/>
  </si>
  <si>
    <t>（１）補助金等の明細</t>
    <rPh sb="3" eb="7">
      <t>ホジョキンナド</t>
    </rPh>
    <rPh sb="8" eb="10">
      <t>メイサイ</t>
    </rPh>
    <phoneticPr fontId="18"/>
  </si>
  <si>
    <t>（単位：百万円）</t>
    <phoneticPr fontId="29"/>
  </si>
  <si>
    <t>区分</t>
    <rPh sb="0" eb="2">
      <t>クブン</t>
    </rPh>
    <phoneticPr fontId="18"/>
  </si>
  <si>
    <t>名称</t>
    <rPh sb="0" eb="2">
      <t>メイショウ</t>
    </rPh>
    <phoneticPr fontId="18"/>
  </si>
  <si>
    <t>相手先</t>
    <rPh sb="0" eb="3">
      <t>アイテサキ</t>
    </rPh>
    <phoneticPr fontId="18"/>
  </si>
  <si>
    <t>金額</t>
    <rPh sb="0" eb="2">
      <t>キンガク</t>
    </rPh>
    <phoneticPr fontId="18"/>
  </si>
  <si>
    <t>支出目的</t>
    <rPh sb="0" eb="2">
      <t>シシュツ</t>
    </rPh>
    <rPh sb="2" eb="4">
      <t>モクテキ</t>
    </rPh>
    <phoneticPr fontId="18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</si>
  <si>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8"/>
  </si>
  <si>
    <t>（仮称）茂原長柄スマートＩＣ事業に伴う工事負担金</t>
  </si>
  <si>
    <t>東日本高速道路株式会社、千葉県</t>
    <rPh sb="12" eb="15">
      <t>チバケン</t>
    </rPh>
    <phoneticPr fontId="20"/>
  </si>
  <si>
    <t>インターチェンジ整備費負担金</t>
    <rPh sb="8" eb="11">
      <t>セイビヒ</t>
    </rPh>
    <rPh sb="11" eb="14">
      <t>フタンキン</t>
    </rPh>
    <phoneticPr fontId="20"/>
  </si>
  <si>
    <t>多面的機能支払交付金</t>
  </si>
  <si>
    <t>申請保全会　外</t>
    <rPh sb="0" eb="2">
      <t>シンセイ</t>
    </rPh>
    <rPh sb="6" eb="7">
      <t>ホカ</t>
    </rPh>
    <phoneticPr fontId="10"/>
  </si>
  <si>
    <t>用排水施設維持管理費負担金</t>
    <rPh sb="10" eb="13">
      <t>フタンキン</t>
    </rPh>
    <phoneticPr fontId="10"/>
  </si>
  <si>
    <t>被災住宅修理費補助金</t>
    <phoneticPr fontId="10"/>
  </si>
  <si>
    <t>市民</t>
    <rPh sb="0" eb="2">
      <t>シミン</t>
    </rPh>
    <phoneticPr fontId="10"/>
  </si>
  <si>
    <t>被災住宅修理費補助金</t>
  </si>
  <si>
    <t>合併処理浄化槽設置整備補助金</t>
  </si>
  <si>
    <t>民間企業、社会福祉法人</t>
    <rPh sb="0" eb="2">
      <t>ミンカン</t>
    </rPh>
    <rPh sb="2" eb="4">
      <t>キギョウ</t>
    </rPh>
    <rPh sb="5" eb="11">
      <t>シャカイフクシホウジン</t>
    </rPh>
    <phoneticPr fontId="15"/>
  </si>
  <si>
    <t>浄化槽の整備</t>
    <rPh sb="0" eb="3">
      <t>ジョウカソウ</t>
    </rPh>
    <rPh sb="4" eb="6">
      <t>セイビ</t>
    </rPh>
    <phoneticPr fontId="15"/>
  </si>
  <si>
    <t>その他</t>
    <rPh sb="2" eb="3">
      <t>タ</t>
    </rPh>
    <phoneticPr fontId="20"/>
  </si>
  <si>
    <t>-</t>
    <phoneticPr fontId="15"/>
  </si>
  <si>
    <t>小計</t>
    <rPh sb="0" eb="1">
      <t>ショウ</t>
    </rPh>
    <rPh sb="1" eb="2">
      <t>ケイ</t>
    </rPh>
    <phoneticPr fontId="18"/>
  </si>
  <si>
    <t>その他の補助金等</t>
    <rPh sb="2" eb="3">
      <t>タ</t>
    </rPh>
    <rPh sb="4" eb="7">
      <t>ホジョキン</t>
    </rPh>
    <rPh sb="7" eb="8">
      <t>ナド</t>
    </rPh>
    <phoneticPr fontId="18"/>
  </si>
  <si>
    <t>長生郡市広域市町村圏組合負担金　外</t>
    <rPh sb="16" eb="17">
      <t>ホカ</t>
    </rPh>
    <phoneticPr fontId="10"/>
  </si>
  <si>
    <t>長生郡市広域市町村圏組合</t>
  </si>
  <si>
    <t>消防事業、清掃事業、病院事業等に対する負担金</t>
    <rPh sb="0" eb="2">
      <t>ショウボウ</t>
    </rPh>
    <rPh sb="2" eb="4">
      <t>ジギョウ</t>
    </rPh>
    <rPh sb="5" eb="7">
      <t>セイソウ</t>
    </rPh>
    <rPh sb="7" eb="9">
      <t>ジギョウ</t>
    </rPh>
    <rPh sb="10" eb="12">
      <t>ビョウイン</t>
    </rPh>
    <rPh sb="12" eb="14">
      <t>ジギョウ</t>
    </rPh>
    <rPh sb="14" eb="15">
      <t>トウ</t>
    </rPh>
    <rPh sb="16" eb="17">
      <t>タイ</t>
    </rPh>
    <rPh sb="19" eb="22">
      <t>フタンキン</t>
    </rPh>
    <phoneticPr fontId="20"/>
  </si>
  <si>
    <t>療養給付費負担金</t>
  </si>
  <si>
    <t>千葉県後期高齢者医療広域連合</t>
  </si>
  <si>
    <t>後期高齢者医療事業保険者負担分</t>
    <rPh sb="7" eb="9">
      <t>ジギョウ</t>
    </rPh>
    <rPh sb="9" eb="12">
      <t>ホケンシャ</t>
    </rPh>
    <rPh sb="12" eb="15">
      <t>フタンブン</t>
    </rPh>
    <phoneticPr fontId="15"/>
  </si>
  <si>
    <t>下水道事業会計負担金</t>
  </si>
  <si>
    <t>下水道事業会計に対する負担金</t>
    <rPh sb="8" eb="9">
      <t>タイ</t>
    </rPh>
    <phoneticPr fontId="10"/>
  </si>
  <si>
    <t>社会福祉協議会補助金</t>
  </si>
  <si>
    <t>民間企業</t>
    <rPh sb="0" eb="2">
      <t>ミンカン</t>
    </rPh>
    <rPh sb="2" eb="4">
      <t>キギョウ</t>
    </rPh>
    <phoneticPr fontId="20"/>
  </si>
  <si>
    <t>地域福祉推進</t>
    <rPh sb="0" eb="1">
      <t>チ</t>
    </rPh>
    <rPh sb="1" eb="2">
      <t>イキ</t>
    </rPh>
    <rPh sb="2" eb="4">
      <t>フクシ</t>
    </rPh>
    <rPh sb="4" eb="6">
      <t>スイシン</t>
    </rPh>
    <phoneticPr fontId="20"/>
  </si>
  <si>
    <t>子育てのための施設等利用給付等事業補助金</t>
  </si>
  <si>
    <t>幼稚園　外</t>
    <rPh sb="0" eb="3">
      <t>ヨウチエン</t>
    </rPh>
    <rPh sb="4" eb="5">
      <t>ホカ</t>
    </rPh>
    <phoneticPr fontId="20"/>
  </si>
  <si>
    <t>子育て推進</t>
    <rPh sb="0" eb="2">
      <t>コソダ</t>
    </rPh>
    <rPh sb="3" eb="5">
      <t>スイシン</t>
    </rPh>
    <phoneticPr fontId="20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</si>
  <si>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8"/>
  </si>
  <si>
    <t>（１）財源の明細</t>
    <rPh sb="3" eb="5">
      <t>ザイゲン</t>
    </rPh>
    <rPh sb="6" eb="8">
      <t>メイサイ</t>
    </rPh>
    <phoneticPr fontId="18"/>
  </si>
  <si>
    <t>会計</t>
    <rPh sb="0" eb="2">
      <t>カイケイ</t>
    </rPh>
    <phoneticPr fontId="15"/>
  </si>
  <si>
    <t>財源の内容</t>
    <rPh sb="0" eb="2">
      <t>ザイゲン</t>
    </rPh>
    <rPh sb="3" eb="5">
      <t>ナイヨウ</t>
    </rPh>
    <phoneticPr fontId="15"/>
  </si>
  <si>
    <t>金額</t>
    <rPh sb="0" eb="2">
      <t>キンガク</t>
    </rPh>
    <phoneticPr fontId="15"/>
  </si>
  <si>
    <t>自動仕訳</t>
    <rPh sb="0" eb="2">
      <t>ジドウ</t>
    </rPh>
    <rPh sb="2" eb="4">
      <t>シワケ</t>
    </rPh>
    <phoneticPr fontId="10"/>
  </si>
  <si>
    <t>前年度未収</t>
    <rPh sb="0" eb="3">
      <t>ゼンネンド</t>
    </rPh>
    <rPh sb="3" eb="5">
      <t>ミシュウ</t>
    </rPh>
    <phoneticPr fontId="10"/>
  </si>
  <si>
    <t>当年度未収</t>
    <rPh sb="0" eb="3">
      <t>トウネンド</t>
    </rPh>
    <rPh sb="3" eb="5">
      <t>ミシュウ</t>
    </rPh>
    <phoneticPr fontId="10"/>
  </si>
  <si>
    <t>不能欠損</t>
    <rPh sb="0" eb="2">
      <t>フノウ</t>
    </rPh>
    <rPh sb="2" eb="4">
      <t>ケッソン</t>
    </rPh>
    <phoneticPr fontId="10"/>
  </si>
  <si>
    <t>一般会計等</t>
    <rPh sb="0" eb="2">
      <t>イッパン</t>
    </rPh>
    <rPh sb="2" eb="4">
      <t>カイケイ</t>
    </rPh>
    <rPh sb="4" eb="5">
      <t>トウ</t>
    </rPh>
    <phoneticPr fontId="15"/>
  </si>
  <si>
    <t>税収等</t>
    <rPh sb="0" eb="2">
      <t>ゼイシュウ</t>
    </rPh>
    <rPh sb="2" eb="3">
      <t>ナド</t>
    </rPh>
    <phoneticPr fontId="15"/>
  </si>
  <si>
    <t>市税</t>
    <phoneticPr fontId="31"/>
  </si>
  <si>
    <t>地方譲与税</t>
    <rPh sb="0" eb="2">
      <t>チホウ</t>
    </rPh>
    <rPh sb="2" eb="4">
      <t>ジョウヨ</t>
    </rPh>
    <rPh sb="4" eb="5">
      <t>ゼイ</t>
    </rPh>
    <phoneticPr fontId="31"/>
  </si>
  <si>
    <t>利子割交付金</t>
    <phoneticPr fontId="31"/>
  </si>
  <si>
    <t>配当割交付金</t>
    <phoneticPr fontId="31"/>
  </si>
  <si>
    <t>株式等譲渡所得割交付金</t>
    <phoneticPr fontId="10"/>
  </si>
  <si>
    <t>地方消費税交付金</t>
    <phoneticPr fontId="10"/>
  </si>
  <si>
    <t>ゴルフ場利用税交付金</t>
    <phoneticPr fontId="10"/>
  </si>
  <si>
    <t>自動車取得税交付金</t>
    <phoneticPr fontId="10"/>
  </si>
  <si>
    <t>環境性能割交付金</t>
    <phoneticPr fontId="10"/>
  </si>
  <si>
    <t>地方特例交付金</t>
    <phoneticPr fontId="10"/>
  </si>
  <si>
    <t>地方交付税</t>
    <phoneticPr fontId="10"/>
  </si>
  <si>
    <t>交通安全対策特別交付金</t>
    <phoneticPr fontId="10"/>
  </si>
  <si>
    <t>分担金及び負担金</t>
    <phoneticPr fontId="10"/>
  </si>
  <si>
    <t>寄附金</t>
    <phoneticPr fontId="31"/>
  </si>
  <si>
    <t>小計</t>
    <rPh sb="0" eb="2">
      <t>ショウケイ</t>
    </rPh>
    <phoneticPr fontId="15"/>
  </si>
  <si>
    <t>投資活動財源へ振替</t>
    <rPh sb="0" eb="2">
      <t>トウシ</t>
    </rPh>
    <rPh sb="2" eb="4">
      <t>カツドウ</t>
    </rPh>
    <rPh sb="4" eb="6">
      <t>ザイゲン</t>
    </rPh>
    <rPh sb="7" eb="9">
      <t>フリカエ</t>
    </rPh>
    <phoneticPr fontId="10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</si>
  <si>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5"/>
  </si>
  <si>
    <t>資本的
補助金</t>
    <rPh sb="0" eb="3">
      <t>シホンテキ</t>
    </rPh>
    <rPh sb="4" eb="7">
      <t>ホジョキン</t>
    </rPh>
    <phoneticPr fontId="18"/>
  </si>
  <si>
    <t>国庫支出金</t>
    <rPh sb="0" eb="2">
      <t>コッコ</t>
    </rPh>
    <rPh sb="2" eb="5">
      <t>シシュツキン</t>
    </rPh>
    <phoneticPr fontId="15"/>
  </si>
  <si>
    <t>都道府県等支出金</t>
    <rPh sb="0" eb="4">
      <t>トドウフケン</t>
    </rPh>
    <rPh sb="4" eb="5">
      <t>ナド</t>
    </rPh>
    <rPh sb="5" eb="8">
      <t>シシュツキン</t>
    </rPh>
    <phoneticPr fontId="15"/>
  </si>
  <si>
    <t>計</t>
    <rPh sb="0" eb="1">
      <t>ケイ</t>
    </rPh>
    <phoneticPr fontId="18"/>
  </si>
  <si>
    <t>経常的
補助金</t>
    <rPh sb="0" eb="3">
      <t>ケイジョウテキ</t>
    </rPh>
    <rPh sb="4" eb="7">
      <t>ホジョキン</t>
    </rPh>
    <phoneticPr fontId="18"/>
  </si>
  <si>
    <t>（２）財源情報の明細</t>
    <rPh sb="3" eb="5">
      <t>ザイゲン</t>
    </rPh>
    <rPh sb="5" eb="7">
      <t>ジョウホウ</t>
    </rPh>
    <rPh sb="8" eb="10">
      <t>メイサイ</t>
    </rPh>
    <phoneticPr fontId="18"/>
  </si>
  <si>
    <t>内訳</t>
    <rPh sb="0" eb="2">
      <t>ウチワケ</t>
    </rPh>
    <phoneticPr fontId="18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</si>
  <si>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8"/>
  </si>
  <si>
    <t>地方債</t>
    <rPh sb="0" eb="3">
      <t>チホウサイ</t>
    </rPh>
    <phoneticPr fontId="18"/>
  </si>
  <si>
    <t>税収等</t>
    <rPh sb="0" eb="3">
      <t>ゼイシュウナド</t>
    </rPh>
    <phoneticPr fontId="18"/>
  </si>
  <si>
    <t>その他</t>
    <rPh sb="2" eb="3">
      <t>ホカ</t>
    </rPh>
    <phoneticPr fontId="18"/>
  </si>
  <si>
    <t>純行政コスト</t>
    <rPh sb="0" eb="1">
      <t>ジュン</t>
    </rPh>
    <rPh sb="1" eb="3">
      <t>ギョウセイ</t>
    </rPh>
    <phoneticPr fontId="18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</si>
  <si>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8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</si>
  <si>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8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</si>
  <si>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8"/>
  </si>
  <si>
    <t>（１）資金の明細</t>
    <rPh sb="3" eb="5">
      <t>シキン</t>
    </rPh>
    <rPh sb="6" eb="8">
      <t>メイサイ</t>
    </rPh>
    <phoneticPr fontId="18"/>
  </si>
  <si>
    <t>現金</t>
    <rPh sb="0" eb="2">
      <t>ゲンキン</t>
    </rPh>
    <phoneticPr fontId="15"/>
  </si>
  <si>
    <t>要求払預金</t>
    <rPh sb="0" eb="2">
      <t>ヨウキュウ</t>
    </rPh>
    <rPh sb="2" eb="3">
      <t>ハラ</t>
    </rPh>
    <rPh sb="3" eb="5">
      <t>ヨキン</t>
    </rPh>
    <phoneticPr fontId="15"/>
  </si>
  <si>
    <t>定期預金</t>
    <rPh sb="0" eb="2">
      <t>テイキ</t>
    </rPh>
    <rPh sb="2" eb="4">
      <t>ヨキン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</si>
</sst>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,,;\-#,##0,,;&quot;-&quot;"/>
    <numFmt numFmtId="177" formatCode="#,##0;&quot;△ &quot;#,##0"/>
    <numFmt numFmtId="178" formatCode="#,##0,,;\-#,##0,,;\-"/>
    <numFmt numFmtId="179" formatCode="0.0%"/>
    <numFmt numFmtId="180" formatCode="#,##0,;\-#,##0,;&quot;-&quot;"/>
    <numFmt numFmtId="181" formatCode="#,##0,,;&quot;△ &quot;#,##0,,"/>
    <numFmt numFmtId="182" formatCode="0.000"/>
  </numFmts>
  <fonts count="34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sz val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</cellStyleXfs>
  <cellXfs count="29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1" fillId="0" borderId="1" xfId="0" applyFont="1" applyBorder="1"/>
    <xf numFmtId="0" fontId="2" fillId="0" borderId="0" xfId="0" applyFont="1"/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9" fillId="0" borderId="0" xfId="2" applyFont="1" applyFill="1" applyAlignment="1">
      <alignment horizontal="left" vertical="center"/>
    </xf>
    <xf numFmtId="0" fontId="8" fillId="0" borderId="0" xfId="2" applyFont="1" applyFill="1">
      <alignment vertical="center"/>
    </xf>
    <xf numFmtId="0" fontId="11" fillId="0" borderId="0" xfId="2" applyFont="1" applyFill="1" applyAlignment="1">
      <alignment horizontal="left" vertical="center"/>
    </xf>
    <xf numFmtId="0" fontId="12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 vertical="center"/>
    </xf>
    <xf numFmtId="0" fontId="8" fillId="0" borderId="0" xfId="2" applyFont="1" applyFill="1" applyBorder="1">
      <alignment vertical="center"/>
    </xf>
    <xf numFmtId="0" fontId="9" fillId="0" borderId="4" xfId="2" applyFont="1" applyFill="1" applyBorder="1" applyAlignment="1">
      <alignment vertical="center"/>
    </xf>
    <xf numFmtId="0" fontId="13" fillId="0" borderId="4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right" vertical="center"/>
    </xf>
    <xf numFmtId="0" fontId="14" fillId="0" borderId="1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left" vertical="center" wrapText="1"/>
    </xf>
    <xf numFmtId="176" fontId="14" fillId="0" borderId="5" xfId="3" applyNumberFormat="1" applyFont="1" applyFill="1" applyBorder="1" applyAlignment="1">
      <alignment horizontal="right" vertical="center" wrapText="1"/>
    </xf>
    <xf numFmtId="176" fontId="14" fillId="0" borderId="5" xfId="3" applyNumberFormat="1" applyFont="1" applyFill="1" applyBorder="1" applyAlignment="1">
      <alignment horizontal="right" vertical="center"/>
    </xf>
    <xf numFmtId="0" fontId="14" fillId="0" borderId="1" xfId="2" applyFont="1" applyFill="1" applyBorder="1" applyAlignment="1">
      <alignment horizontal="left" vertical="center"/>
    </xf>
    <xf numFmtId="0" fontId="14" fillId="0" borderId="5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177" fontId="14" fillId="0" borderId="7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Fill="1" applyBorder="1">
      <alignment vertical="center"/>
    </xf>
    <xf numFmtId="0" fontId="14" fillId="0" borderId="5" xfId="2" applyFont="1" applyFill="1" applyBorder="1" applyAlignment="1">
      <alignment horizontal="left" vertical="center" wrapText="1"/>
    </xf>
    <xf numFmtId="0" fontId="14" fillId="0" borderId="6" xfId="2" applyFont="1" applyFill="1" applyBorder="1" applyAlignment="1">
      <alignment horizontal="left" vertical="center" wrapText="1"/>
    </xf>
    <xf numFmtId="176" fontId="14" fillId="0" borderId="5" xfId="3" applyNumberFormat="1" applyFont="1" applyBorder="1" applyAlignment="1">
      <alignment horizontal="right" vertical="center"/>
    </xf>
    <xf numFmtId="176" fontId="14" fillId="0" borderId="1" xfId="3" applyNumberFormat="1" applyFont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6" fontId="14" fillId="0" borderId="1" xfId="3" applyNumberFormat="1" applyFont="1" applyBorder="1" applyAlignment="1">
      <alignment horizontal="right" vertical="center" wrapText="1"/>
    </xf>
    <xf numFmtId="0" fontId="14" fillId="0" borderId="5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14" fillId="0" borderId="1" xfId="2" applyFont="1" applyFill="1" applyBorder="1" applyAlignment="1">
      <alignment horizontal="center" vertical="center"/>
    </xf>
    <xf numFmtId="0" fontId="8" fillId="0" borderId="0" xfId="2" applyFont="1">
      <alignment vertical="center"/>
    </xf>
    <xf numFmtId="0" fontId="17" fillId="0" borderId="0" xfId="2" applyFont="1" applyBorder="1" applyAlignment="1">
      <alignment vertical="center"/>
    </xf>
    <xf numFmtId="0" fontId="8" fillId="0" borderId="0" xfId="2" applyFont="1" applyBorder="1">
      <alignment vertical="center"/>
    </xf>
    <xf numFmtId="0" fontId="9" fillId="0" borderId="0" xfId="2" applyFont="1" applyFill="1" applyBorder="1" applyAlignment="1">
      <alignment vertical="center"/>
    </xf>
    <xf numFmtId="0" fontId="1" fillId="0" borderId="0" xfId="2" applyFont="1" applyBorder="1" applyAlignment="1">
      <alignment horizontal="right" vertical="center"/>
    </xf>
    <xf numFmtId="0" fontId="14" fillId="0" borderId="0" xfId="2" applyFont="1">
      <alignment vertical="center"/>
    </xf>
    <xf numFmtId="0" fontId="14" fillId="0" borderId="0" xfId="2" applyFont="1" applyBorder="1">
      <alignment vertic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>
      <alignment vertical="center"/>
    </xf>
    <xf numFmtId="176" fontId="14" fillId="0" borderId="1" xfId="3" applyNumberFormat="1" applyFont="1" applyFill="1" applyBorder="1">
      <alignment vertical="center"/>
    </xf>
    <xf numFmtId="10" fontId="14" fillId="0" borderId="1" xfId="4" applyNumberFormat="1" applyFont="1" applyFill="1" applyBorder="1">
      <alignment vertical="center"/>
    </xf>
    <xf numFmtId="176" fontId="14" fillId="0" borderId="1" xfId="2" applyNumberFormat="1" applyFont="1" applyFill="1" applyBorder="1" applyAlignment="1">
      <alignment horizontal="right" vertical="center"/>
    </xf>
    <xf numFmtId="0" fontId="14" fillId="0" borderId="1" xfId="2" applyFont="1" applyFill="1" applyBorder="1" applyAlignment="1">
      <alignment horizontal="right" vertical="center"/>
    </xf>
    <xf numFmtId="176" fontId="14" fillId="0" borderId="1" xfId="3" applyNumberFormat="1" applyFont="1" applyBorder="1">
      <alignment vertical="center"/>
    </xf>
    <xf numFmtId="38" fontId="14" fillId="0" borderId="1" xfId="2" applyNumberFormat="1" applyFont="1" applyBorder="1" applyAlignment="1">
      <alignment horizontal="right" vertical="center"/>
    </xf>
    <xf numFmtId="176" fontId="14" fillId="0" borderId="1" xfId="2" applyNumberFormat="1" applyFont="1" applyBorder="1">
      <alignment vertical="center"/>
    </xf>
    <xf numFmtId="0" fontId="14" fillId="0" borderId="0" xfId="2" applyFont="1" applyBorder="1" applyAlignment="1">
      <alignment horizontal="center" vertical="center"/>
    </xf>
    <xf numFmtId="38" fontId="4" fillId="0" borderId="0" xfId="3" applyFont="1">
      <alignment vertical="center"/>
    </xf>
    <xf numFmtId="0" fontId="2" fillId="0" borderId="0" xfId="2" applyFont="1" applyFill="1" applyBorder="1" applyAlignment="1">
      <alignment horizontal="left" vertical="center"/>
    </xf>
    <xf numFmtId="38" fontId="4" fillId="0" borderId="0" xfId="3" applyFont="1" applyFill="1" applyBorder="1" applyAlignment="1">
      <alignment vertical="center"/>
    </xf>
    <xf numFmtId="38" fontId="2" fillId="0" borderId="0" xfId="3" applyFont="1" applyFill="1" applyBorder="1" applyAlignment="1">
      <alignment horizontal="right" vertical="center"/>
    </xf>
    <xf numFmtId="0" fontId="16" fillId="0" borderId="1" xfId="2" applyFont="1" applyBorder="1" applyAlignment="1">
      <alignment horizontal="center" vertical="center"/>
    </xf>
    <xf numFmtId="38" fontId="16" fillId="0" borderId="8" xfId="3" applyFont="1" applyBorder="1" applyAlignment="1">
      <alignment horizontal="center" vertical="center"/>
    </xf>
    <xf numFmtId="38" fontId="16" fillId="0" borderId="8" xfId="3" applyFont="1" applyBorder="1" applyAlignment="1">
      <alignment horizontal="center" vertical="center" wrapText="1"/>
    </xf>
    <xf numFmtId="38" fontId="19" fillId="3" borderId="8" xfId="3" applyFont="1" applyFill="1" applyBorder="1" applyAlignment="1">
      <alignment horizontal="center" vertical="center" wrapText="1"/>
    </xf>
    <xf numFmtId="0" fontId="14" fillId="0" borderId="8" xfId="2" applyFont="1" applyBorder="1" applyAlignment="1">
      <alignment vertical="center"/>
    </xf>
    <xf numFmtId="38" fontId="16" fillId="0" borderId="9" xfId="3" applyFont="1" applyBorder="1" applyAlignment="1">
      <alignment horizontal="center" vertical="center"/>
    </xf>
    <xf numFmtId="38" fontId="19" fillId="3" borderId="9" xfId="3" applyFont="1" applyFill="1" applyBorder="1" applyAlignment="1">
      <alignment horizontal="center" vertical="center"/>
    </xf>
    <xf numFmtId="0" fontId="14" fillId="0" borderId="9" xfId="2" applyFont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left" vertical="center"/>
    </xf>
    <xf numFmtId="176" fontId="16" fillId="0" borderId="10" xfId="3" applyNumberFormat="1" applyFont="1" applyBorder="1" applyAlignment="1">
      <alignment horizontal="right" vertical="center"/>
    </xf>
    <xf numFmtId="0" fontId="14" fillId="0" borderId="10" xfId="2" applyFont="1" applyBorder="1">
      <alignment vertical="center"/>
    </xf>
    <xf numFmtId="38" fontId="14" fillId="0" borderId="0" xfId="2" applyNumberFormat="1" applyFont="1" applyAlignment="1"/>
    <xf numFmtId="0" fontId="16" fillId="0" borderId="8" xfId="2" applyFont="1" applyBorder="1" applyAlignment="1">
      <alignment horizontal="left" vertical="center"/>
    </xf>
    <xf numFmtId="38" fontId="14" fillId="0" borderId="0" xfId="2" applyNumberFormat="1" applyFont="1">
      <alignment vertical="center"/>
    </xf>
    <xf numFmtId="0" fontId="16" fillId="0" borderId="8" xfId="2" applyFont="1" applyBorder="1" applyAlignment="1">
      <alignment horizontal="center" vertical="center"/>
    </xf>
    <xf numFmtId="0" fontId="16" fillId="0" borderId="3" xfId="2" applyFont="1" applyBorder="1" applyAlignment="1">
      <alignment horizontal="left" vertical="center"/>
    </xf>
    <xf numFmtId="38" fontId="14" fillId="0" borderId="3" xfId="3" applyFont="1" applyBorder="1">
      <alignment vertical="center"/>
    </xf>
    <xf numFmtId="0" fontId="14" fillId="0" borderId="3" xfId="2" applyFont="1" applyBorder="1">
      <alignment vertical="center"/>
    </xf>
    <xf numFmtId="38" fontId="14" fillId="0" borderId="0" xfId="3" applyFont="1" applyBorder="1">
      <alignment vertical="center"/>
    </xf>
    <xf numFmtId="0" fontId="1" fillId="0" borderId="4" xfId="2" applyFont="1" applyBorder="1" applyAlignment="1">
      <alignment horizontal="left" vertical="center"/>
    </xf>
    <xf numFmtId="38" fontId="1" fillId="0" borderId="4" xfId="3" applyFont="1" applyBorder="1" applyAlignment="1">
      <alignment horizontal="right" vertical="center"/>
    </xf>
    <xf numFmtId="0" fontId="21" fillId="0" borderId="0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 wrapText="1"/>
    </xf>
    <xf numFmtId="38" fontId="16" fillId="0" borderId="5" xfId="3" applyFont="1" applyBorder="1" applyAlignment="1">
      <alignment horizontal="center" vertical="center" wrapText="1"/>
    </xf>
    <xf numFmtId="38" fontId="16" fillId="0" borderId="6" xfId="3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38" fontId="19" fillId="0" borderId="1" xfId="3" applyFont="1" applyBorder="1" applyAlignment="1">
      <alignment horizontal="center" vertical="center" wrapText="1"/>
    </xf>
    <xf numFmtId="38" fontId="16" fillId="0" borderId="9" xfId="3" applyFont="1" applyBorder="1" applyAlignment="1">
      <alignment horizontal="center" vertical="center" wrapText="1"/>
    </xf>
    <xf numFmtId="0" fontId="16" fillId="0" borderId="1" xfId="2" applyFont="1" applyBorder="1">
      <alignment vertical="center"/>
    </xf>
    <xf numFmtId="176" fontId="16" fillId="0" borderId="1" xfId="3" applyNumberFormat="1" applyFont="1" applyBorder="1">
      <alignment vertical="center"/>
    </xf>
    <xf numFmtId="176" fontId="16" fillId="0" borderId="1" xfId="3" applyNumberFormat="1" applyFont="1" applyBorder="1" applyAlignment="1">
      <alignment horizontal="right" vertical="center"/>
    </xf>
    <xf numFmtId="0" fontId="16" fillId="0" borderId="1" xfId="2" applyFont="1" applyBorder="1" applyAlignment="1">
      <alignment horizontal="center" vertical="center"/>
    </xf>
    <xf numFmtId="0" fontId="2" fillId="0" borderId="3" xfId="2" applyFont="1" applyBorder="1" applyAlignment="1">
      <alignment vertical="center"/>
    </xf>
    <xf numFmtId="38" fontId="4" fillId="0" borderId="3" xfId="3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17" fillId="0" borderId="0" xfId="2" applyFont="1" applyBorder="1" applyAlignment="1">
      <alignment horizontal="center" vertical="center"/>
    </xf>
    <xf numFmtId="38" fontId="4" fillId="0" borderId="0" xfId="3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38" fontId="21" fillId="0" borderId="0" xfId="3" applyFont="1" applyBorder="1" applyAlignment="1">
      <alignment horizontal="center" vertical="center"/>
    </xf>
    <xf numFmtId="38" fontId="1" fillId="0" borderId="0" xfId="3" applyFont="1" applyBorder="1" applyAlignment="1">
      <alignment horizontal="right" vertical="center"/>
    </xf>
    <xf numFmtId="0" fontId="16" fillId="0" borderId="1" xfId="2" applyFont="1" applyBorder="1" applyAlignment="1">
      <alignment horizontal="center" vertical="center" wrapText="1"/>
    </xf>
    <xf numFmtId="38" fontId="16" fillId="0" borderId="1" xfId="3" applyFont="1" applyBorder="1" applyAlignment="1">
      <alignment horizontal="center" vertical="center" wrapText="1"/>
    </xf>
    <xf numFmtId="0" fontId="16" fillId="0" borderId="0" xfId="2" applyFont="1">
      <alignment vertical="center"/>
    </xf>
    <xf numFmtId="0" fontId="16" fillId="0" borderId="8" xfId="2" applyFont="1" applyBorder="1">
      <alignment vertical="center"/>
    </xf>
    <xf numFmtId="176" fontId="16" fillId="0" borderId="8" xfId="2" applyNumberFormat="1" applyFont="1" applyBorder="1">
      <alignment vertical="center"/>
    </xf>
    <xf numFmtId="176" fontId="16" fillId="0" borderId="1" xfId="2" applyNumberFormat="1" applyFont="1" applyBorder="1" applyAlignment="1">
      <alignment horizontal="right" vertical="center"/>
    </xf>
    <xf numFmtId="0" fontId="16" fillId="0" borderId="11" xfId="2" applyFont="1" applyBorder="1" applyAlignment="1">
      <alignment horizontal="center" vertical="center"/>
    </xf>
    <xf numFmtId="176" fontId="16" fillId="0" borderId="11" xfId="2" applyNumberFormat="1" applyFont="1" applyBorder="1" applyAlignment="1">
      <alignment horizontal="right" vertical="center"/>
    </xf>
    <xf numFmtId="0" fontId="16" fillId="0" borderId="2" xfId="2" applyFont="1" applyBorder="1">
      <alignment vertical="center"/>
    </xf>
    <xf numFmtId="176" fontId="16" fillId="0" borderId="2" xfId="3" applyNumberFormat="1" applyFont="1" applyBorder="1">
      <alignment vertical="center"/>
    </xf>
    <xf numFmtId="176" fontId="16" fillId="0" borderId="11" xfId="3" applyNumberFormat="1" applyFont="1" applyBorder="1">
      <alignment vertical="center"/>
    </xf>
    <xf numFmtId="0" fontId="16" fillId="0" borderId="9" xfId="2" applyFont="1" applyBorder="1" applyAlignment="1">
      <alignment horizontal="center" vertical="center"/>
    </xf>
    <xf numFmtId="176" fontId="16" fillId="0" borderId="9" xfId="3" applyNumberFormat="1" applyFont="1" applyBorder="1">
      <alignment vertical="center"/>
    </xf>
    <xf numFmtId="0" fontId="2" fillId="0" borderId="3" xfId="2" applyFont="1" applyBorder="1">
      <alignment vertical="center"/>
    </xf>
    <xf numFmtId="38" fontId="17" fillId="0" borderId="0" xfId="3" applyFont="1" applyBorder="1" applyAlignment="1">
      <alignment horizontal="center" vertical="center"/>
    </xf>
    <xf numFmtId="38" fontId="4" fillId="0" borderId="0" xfId="3" applyFont="1" applyBorder="1">
      <alignment vertical="center"/>
    </xf>
    <xf numFmtId="0" fontId="2" fillId="0" borderId="0" xfId="2" applyFont="1">
      <alignment vertical="center"/>
    </xf>
    <xf numFmtId="0" fontId="2" fillId="0" borderId="0" xfId="2" applyFont="1" applyBorder="1">
      <alignment vertical="center"/>
    </xf>
    <xf numFmtId="38" fontId="22" fillId="0" borderId="0" xfId="3" applyFont="1" applyBorder="1">
      <alignment vertical="center"/>
    </xf>
    <xf numFmtId="38" fontId="22" fillId="0" borderId="0" xfId="3" applyFont="1" applyBorder="1" applyAlignment="1">
      <alignment horizontal="right"/>
    </xf>
    <xf numFmtId="0" fontId="23" fillId="3" borderId="8" xfId="2" applyFont="1" applyFill="1" applyBorder="1" applyAlignment="1">
      <alignment horizontal="center" vertical="center" wrapText="1"/>
    </xf>
    <xf numFmtId="38" fontId="23" fillId="3" borderId="12" xfId="3" applyFont="1" applyFill="1" applyBorder="1" applyAlignment="1">
      <alignment horizontal="center" vertical="center" wrapText="1"/>
    </xf>
    <xf numFmtId="38" fontId="23" fillId="3" borderId="13" xfId="3" applyFont="1" applyFill="1" applyBorder="1" applyAlignment="1">
      <alignment horizontal="center" vertical="center" wrapText="1"/>
    </xf>
    <xf numFmtId="38" fontId="23" fillId="3" borderId="14" xfId="3" applyFont="1" applyFill="1" applyBorder="1" applyAlignment="1">
      <alignment horizontal="center" vertical="center" wrapText="1"/>
    </xf>
    <xf numFmtId="38" fontId="23" fillId="3" borderId="8" xfId="3" applyFont="1" applyFill="1" applyBorder="1" applyAlignment="1">
      <alignment horizontal="center" vertical="center" wrapText="1"/>
    </xf>
    <xf numFmtId="38" fontId="23" fillId="3" borderId="15" xfId="3" applyFont="1" applyFill="1" applyBorder="1" applyAlignment="1">
      <alignment horizontal="center" vertical="center" wrapText="1"/>
    </xf>
    <xf numFmtId="38" fontId="23" fillId="3" borderId="6" xfId="3" applyFont="1" applyFill="1" applyBorder="1" applyAlignment="1">
      <alignment horizontal="center" vertical="center" wrapText="1"/>
    </xf>
    <xf numFmtId="0" fontId="23" fillId="3" borderId="9" xfId="2" applyFont="1" applyFill="1" applyBorder="1" applyAlignment="1">
      <alignment horizontal="center" vertical="center" wrapText="1"/>
    </xf>
    <xf numFmtId="38" fontId="22" fillId="3" borderId="9" xfId="3" applyFont="1" applyFill="1" applyBorder="1" applyAlignment="1">
      <alignment horizontal="center" vertical="center"/>
    </xf>
    <xf numFmtId="38" fontId="22" fillId="3" borderId="16" xfId="3" applyFont="1" applyFill="1" applyBorder="1" applyAlignment="1">
      <alignment horizontal="center" vertical="center"/>
    </xf>
    <xf numFmtId="38" fontId="22" fillId="3" borderId="17" xfId="3" applyFont="1" applyFill="1" applyBorder="1" applyAlignment="1">
      <alignment horizontal="center" vertical="center"/>
    </xf>
    <xf numFmtId="38" fontId="23" fillId="3" borderId="18" xfId="3" applyFont="1" applyFill="1" applyBorder="1" applyAlignment="1">
      <alignment horizontal="center" vertical="center" wrapText="1"/>
    </xf>
    <xf numFmtId="38" fontId="22" fillId="3" borderId="18" xfId="3" applyFont="1" applyFill="1" applyBorder="1" applyAlignment="1">
      <alignment horizontal="center" vertical="center"/>
    </xf>
    <xf numFmtId="0" fontId="22" fillId="0" borderId="1" xfId="2" applyFont="1" applyBorder="1" applyAlignment="1">
      <alignment vertical="center"/>
    </xf>
    <xf numFmtId="178" fontId="22" fillId="0" borderId="1" xfId="3" applyNumberFormat="1" applyFont="1" applyBorder="1" applyAlignment="1">
      <alignment horizontal="right" vertical="center"/>
    </xf>
    <xf numFmtId="178" fontId="22" fillId="0" borderId="19" xfId="3" applyNumberFormat="1" applyFont="1" applyBorder="1" applyAlignment="1">
      <alignment horizontal="right" vertical="center"/>
    </xf>
    <xf numFmtId="178" fontId="22" fillId="0" borderId="6" xfId="3" applyNumberFormat="1" applyFont="1" applyBorder="1" applyAlignment="1">
      <alignment horizontal="right" vertical="center"/>
    </xf>
    <xf numFmtId="0" fontId="22" fillId="0" borderId="1" xfId="2" applyFont="1" applyBorder="1" applyAlignment="1">
      <alignment horizontal="center" vertical="center"/>
    </xf>
    <xf numFmtId="0" fontId="19" fillId="0" borderId="0" xfId="2" applyFont="1">
      <alignment vertical="center"/>
    </xf>
    <xf numFmtId="38" fontId="19" fillId="0" borderId="0" xfId="3" applyFont="1" applyAlignment="1">
      <alignment horizontal="right" vertical="center"/>
    </xf>
    <xf numFmtId="0" fontId="19" fillId="0" borderId="0" xfId="2" applyFont="1" applyAlignment="1">
      <alignment vertical="center"/>
    </xf>
    <xf numFmtId="0" fontId="26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6" fillId="0" borderId="0" xfId="2" applyFont="1" applyBorder="1" applyAlignment="1">
      <alignment horizontal="right" vertical="center"/>
    </xf>
    <xf numFmtId="0" fontId="28" fillId="0" borderId="0" xfId="2" applyFont="1" applyBorder="1" applyAlignment="1">
      <alignment horizontal="right" vertical="center"/>
    </xf>
    <xf numFmtId="0" fontId="28" fillId="3" borderId="12" xfId="2" applyFont="1" applyFill="1" applyBorder="1" applyAlignment="1">
      <alignment horizontal="center" vertical="center" wrapText="1"/>
    </xf>
    <xf numFmtId="0" fontId="28" fillId="3" borderId="20" xfId="2" applyFont="1" applyFill="1" applyBorder="1" applyAlignment="1">
      <alignment horizontal="center" vertical="center" wrapText="1"/>
    </xf>
    <xf numFmtId="0" fontId="28" fillId="3" borderId="8" xfId="2" applyFont="1" applyFill="1" applyBorder="1" applyAlignment="1">
      <alignment horizontal="center" vertical="center" wrapText="1"/>
    </xf>
    <xf numFmtId="0" fontId="28" fillId="3" borderId="7" xfId="2" applyFont="1" applyFill="1" applyBorder="1" applyAlignment="1">
      <alignment horizontal="center" vertical="center" wrapText="1"/>
    </xf>
    <xf numFmtId="0" fontId="28" fillId="3" borderId="18" xfId="2" applyFont="1" applyFill="1" applyBorder="1" applyAlignment="1">
      <alignment horizontal="center" vertical="center" wrapText="1"/>
    </xf>
    <xf numFmtId="0" fontId="8" fillId="3" borderId="21" xfId="2" applyFill="1" applyBorder="1" applyAlignment="1">
      <alignment horizontal="center" vertical="center"/>
    </xf>
    <xf numFmtId="0" fontId="8" fillId="3" borderId="9" xfId="2" applyFill="1" applyBorder="1" applyAlignment="1">
      <alignment horizontal="center" vertical="center"/>
    </xf>
    <xf numFmtId="0" fontId="8" fillId="3" borderId="7" xfId="2" applyFill="1" applyBorder="1" applyAlignment="1">
      <alignment horizontal="center" vertical="center"/>
    </xf>
    <xf numFmtId="176" fontId="28" fillId="0" borderId="19" xfId="3" applyNumberFormat="1" applyFont="1" applyBorder="1" applyAlignment="1">
      <alignment horizontal="right" vertical="center" wrapText="1"/>
    </xf>
    <xf numFmtId="176" fontId="28" fillId="0" borderId="5" xfId="3" applyNumberFormat="1" applyFont="1" applyBorder="1" applyAlignment="1">
      <alignment horizontal="right" vertical="center" wrapText="1"/>
    </xf>
    <xf numFmtId="176" fontId="28" fillId="0" borderId="1" xfId="3" applyNumberFormat="1" applyFont="1" applyBorder="1" applyAlignment="1">
      <alignment horizontal="right" vertical="center" wrapText="1"/>
    </xf>
    <xf numFmtId="179" fontId="28" fillId="0" borderId="6" xfId="3" applyNumberFormat="1" applyFont="1" applyBorder="1" applyAlignment="1">
      <alignment horizontal="right" vertical="center"/>
    </xf>
    <xf numFmtId="180" fontId="26" fillId="0" borderId="7" xfId="3" applyNumberFormat="1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176" fontId="28" fillId="0" borderId="1" xfId="3" applyNumberFormat="1" applyFont="1" applyBorder="1" applyAlignment="1">
      <alignment horizontal="right" vertical="center"/>
    </xf>
    <xf numFmtId="0" fontId="28" fillId="3" borderId="22" xfId="2" applyFont="1" applyFill="1" applyBorder="1" applyAlignment="1">
      <alignment horizontal="center" vertical="center"/>
    </xf>
    <xf numFmtId="0" fontId="28" fillId="3" borderId="3" xfId="2" applyFont="1" applyFill="1" applyBorder="1" applyAlignment="1">
      <alignment horizontal="center" vertical="center"/>
    </xf>
    <xf numFmtId="0" fontId="28" fillId="3" borderId="14" xfId="2" applyFont="1" applyFill="1" applyBorder="1" applyAlignment="1">
      <alignment horizontal="center" vertical="center"/>
    </xf>
    <xf numFmtId="0" fontId="28" fillId="3" borderId="23" xfId="2" applyFont="1" applyFill="1" applyBorder="1" applyAlignment="1">
      <alignment horizontal="center" vertical="center"/>
    </xf>
    <xf numFmtId="0" fontId="28" fillId="3" borderId="4" xfId="2" applyFont="1" applyFill="1" applyBorder="1" applyAlignment="1">
      <alignment horizontal="center" vertical="center"/>
    </xf>
    <xf numFmtId="0" fontId="28" fillId="3" borderId="17" xfId="2" applyFont="1" applyFill="1" applyBorder="1" applyAlignment="1">
      <alignment horizontal="center" vertical="center"/>
    </xf>
    <xf numFmtId="38" fontId="26" fillId="0" borderId="5" xfId="3" applyFont="1" applyBorder="1" applyAlignment="1">
      <alignment horizontal="center" vertical="center"/>
    </xf>
    <xf numFmtId="38" fontId="26" fillId="0" borderId="24" xfId="3" applyFont="1" applyBorder="1" applyAlignment="1">
      <alignment horizontal="center" vertical="center"/>
    </xf>
    <xf numFmtId="38" fontId="26" fillId="0" borderId="15" xfId="3" applyFont="1" applyBorder="1" applyAlignment="1">
      <alignment horizontal="center" vertical="center"/>
    </xf>
    <xf numFmtId="38" fontId="26" fillId="0" borderId="6" xfId="3" applyFont="1" applyBorder="1" applyAlignment="1">
      <alignment horizontal="center" vertical="center"/>
    </xf>
    <xf numFmtId="0" fontId="8" fillId="0" borderId="0" xfId="2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16" fillId="0" borderId="5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178" fontId="16" fillId="0" borderId="1" xfId="3" applyNumberFormat="1" applyFont="1" applyBorder="1" applyAlignment="1">
      <alignment horizontal="right" vertical="center"/>
    </xf>
    <xf numFmtId="0" fontId="8" fillId="0" borderId="0" xfId="2" applyFont="1" applyAlignment="1">
      <alignment horizontal="left" vertical="center" wrapText="1"/>
    </xf>
    <xf numFmtId="38" fontId="4" fillId="0" borderId="0" xfId="3" applyFont="1" applyAlignment="1">
      <alignment vertical="center"/>
    </xf>
    <xf numFmtId="0" fontId="2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 wrapText="1"/>
    </xf>
    <xf numFmtId="38" fontId="4" fillId="0" borderId="0" xfId="3" applyFont="1" applyBorder="1" applyAlignment="1">
      <alignment vertical="center"/>
    </xf>
    <xf numFmtId="0" fontId="1" fillId="0" borderId="0" xfId="2" applyFont="1" applyBorder="1">
      <alignment vertical="center"/>
    </xf>
    <xf numFmtId="0" fontId="1" fillId="0" borderId="0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right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38" fontId="2" fillId="0" borderId="1" xfId="3" applyFont="1" applyBorder="1" applyAlignment="1">
      <alignment horizontal="center" vertical="center" wrapText="1"/>
    </xf>
    <xf numFmtId="0" fontId="2" fillId="3" borderId="12" xfId="2" applyFont="1" applyFill="1" applyBorder="1" applyAlignment="1">
      <alignment horizontal="left" vertical="center" wrapText="1"/>
    </xf>
    <xf numFmtId="0" fontId="2" fillId="3" borderId="14" xfId="2" applyFont="1" applyFill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76" fontId="2" fillId="0" borderId="5" xfId="3" applyNumberFormat="1" applyFont="1" applyBorder="1" applyAlignment="1">
      <alignment vertical="center"/>
    </xf>
    <xf numFmtId="0" fontId="2" fillId="3" borderId="7" xfId="2" applyFont="1" applyFill="1" applyBorder="1" applyAlignment="1">
      <alignment horizontal="left" vertical="center" wrapText="1"/>
    </xf>
    <xf numFmtId="0" fontId="2" fillId="3" borderId="25" xfId="2" applyFont="1" applyFill="1" applyBorder="1" applyAlignment="1">
      <alignment horizontal="left" vertical="center" wrapText="1"/>
    </xf>
    <xf numFmtId="0" fontId="2" fillId="0" borderId="18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3" borderId="18" xfId="2" applyFont="1" applyFill="1" applyBorder="1" applyAlignment="1">
      <alignment horizontal="left" vertical="center" wrapText="1"/>
    </xf>
    <xf numFmtId="0" fontId="2" fillId="3" borderId="17" xfId="2" applyFont="1" applyFill="1" applyBorder="1" applyAlignment="1">
      <alignment horizontal="left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left" vertical="center" wrapText="1"/>
    </xf>
    <xf numFmtId="0" fontId="2" fillId="0" borderId="27" xfId="2" applyFont="1" applyBorder="1" applyAlignment="1">
      <alignment horizontal="left" vertical="center" wrapText="1"/>
    </xf>
    <xf numFmtId="0" fontId="2" fillId="3" borderId="12" xfId="2" applyFont="1" applyFill="1" applyBorder="1" applyAlignment="1">
      <alignment horizontal="left" vertical="center"/>
    </xf>
    <xf numFmtId="0" fontId="2" fillId="3" borderId="14" xfId="2" applyFont="1" applyFill="1" applyBorder="1" applyAlignment="1">
      <alignment horizontal="left" vertical="center"/>
    </xf>
    <xf numFmtId="0" fontId="2" fillId="3" borderId="7" xfId="2" applyFont="1" applyFill="1" applyBorder="1" applyAlignment="1">
      <alignment horizontal="left" vertical="center"/>
    </xf>
    <xf numFmtId="0" fontId="2" fillId="3" borderId="25" xfId="2" applyFont="1" applyFill="1" applyBorder="1" applyAlignment="1">
      <alignment horizontal="left" vertical="center"/>
    </xf>
    <xf numFmtId="0" fontId="2" fillId="0" borderId="4" xfId="2" applyFont="1" applyBorder="1" applyAlignment="1">
      <alignment horizontal="left" vertical="center" wrapText="1"/>
    </xf>
    <xf numFmtId="0" fontId="2" fillId="3" borderId="18" xfId="2" applyFont="1" applyFill="1" applyBorder="1" applyAlignment="1">
      <alignment horizontal="left" vertical="center"/>
    </xf>
    <xf numFmtId="0" fontId="2" fillId="3" borderId="17" xfId="2" applyFont="1" applyFill="1" applyBorder="1" applyAlignment="1">
      <alignment horizontal="left" vertical="center"/>
    </xf>
    <xf numFmtId="0" fontId="2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38" fontId="14" fillId="0" borderId="0" xfId="1" applyFont="1">
      <alignment vertical="center"/>
    </xf>
    <xf numFmtId="38" fontId="19" fillId="0" borderId="0" xfId="1" applyFont="1">
      <alignment vertical="center"/>
    </xf>
    <xf numFmtId="0" fontId="30" fillId="0" borderId="0" xfId="2" applyFont="1" applyAlignment="1">
      <alignment horizontal="left" vertical="center"/>
    </xf>
    <xf numFmtId="0" fontId="30" fillId="0" borderId="0" xfId="2" applyFont="1" applyAlignment="1">
      <alignment horizontal="left"/>
    </xf>
    <xf numFmtId="0" fontId="30" fillId="0" borderId="0" xfId="2" applyFont="1" applyAlignment="1">
      <alignment horizontal="right"/>
    </xf>
    <xf numFmtId="0" fontId="19" fillId="0" borderId="1" xfId="5" applyFont="1" applyBorder="1" applyAlignment="1">
      <alignment horizontal="center" vertical="center"/>
    </xf>
    <xf numFmtId="0" fontId="19" fillId="0" borderId="1" xfId="5" applyFont="1" applyFill="1" applyBorder="1" applyAlignment="1">
      <alignment horizontal="center" vertical="center"/>
    </xf>
    <xf numFmtId="0" fontId="19" fillId="0" borderId="1" xfId="5" applyFont="1" applyBorder="1" applyAlignment="1">
      <alignment horizontal="centerContinuous" vertical="center" wrapText="1"/>
    </xf>
    <xf numFmtId="0" fontId="19" fillId="0" borderId="1" xfId="5" applyFont="1" applyBorder="1" applyAlignment="1">
      <alignment horizontal="center" vertical="center" wrapText="1"/>
    </xf>
    <xf numFmtId="0" fontId="19" fillId="0" borderId="8" xfId="5" applyFont="1" applyBorder="1" applyAlignment="1">
      <alignment horizontal="center" vertical="center"/>
    </xf>
    <xf numFmtId="0" fontId="19" fillId="0" borderId="8" xfId="5" applyFont="1" applyFill="1" applyBorder="1" applyAlignment="1">
      <alignment horizontal="center" vertical="center"/>
    </xf>
    <xf numFmtId="0" fontId="19" fillId="0" borderId="5" xfId="5" applyFont="1" applyBorder="1" applyAlignment="1">
      <alignment vertical="center"/>
    </xf>
    <xf numFmtId="0" fontId="19" fillId="0" borderId="6" xfId="5" applyFont="1" applyBorder="1" applyAlignment="1">
      <alignment vertical="center"/>
    </xf>
    <xf numFmtId="176" fontId="19" fillId="0" borderId="1" xfId="3" applyNumberFormat="1" applyFont="1" applyBorder="1" applyAlignment="1">
      <alignment vertical="center"/>
    </xf>
    <xf numFmtId="0" fontId="19" fillId="0" borderId="2" xfId="5" applyFont="1" applyBorder="1" applyAlignment="1">
      <alignment horizontal="center" vertical="center"/>
    </xf>
    <xf numFmtId="0" fontId="19" fillId="0" borderId="2" xfId="5" applyFont="1" applyFill="1" applyBorder="1" applyAlignment="1">
      <alignment horizontal="center" vertical="center"/>
    </xf>
    <xf numFmtId="0" fontId="19" fillId="0" borderId="9" xfId="5" applyFont="1" applyFill="1" applyBorder="1" applyAlignment="1">
      <alignment horizontal="center" vertical="center"/>
    </xf>
    <xf numFmtId="0" fontId="19" fillId="0" borderId="5" xfId="5" applyFont="1" applyBorder="1" applyAlignment="1">
      <alignment horizontal="center" vertical="center"/>
    </xf>
    <xf numFmtId="0" fontId="19" fillId="0" borderId="6" xfId="5" applyFont="1" applyBorder="1" applyAlignment="1">
      <alignment horizontal="center" vertical="center"/>
    </xf>
    <xf numFmtId="0" fontId="19" fillId="0" borderId="8" xfId="5" applyFont="1" applyFill="1" applyBorder="1" applyAlignment="1">
      <alignment horizontal="center" vertical="center" wrapText="1"/>
    </xf>
    <xf numFmtId="0" fontId="19" fillId="3" borderId="8" xfId="5" applyFont="1" applyFill="1" applyBorder="1" applyAlignment="1">
      <alignment horizontal="center" vertical="center" wrapText="1"/>
    </xf>
    <xf numFmtId="0" fontId="19" fillId="0" borderId="6" xfId="5" applyFont="1" applyBorder="1" applyAlignment="1">
      <alignment vertical="center"/>
    </xf>
    <xf numFmtId="0" fontId="19" fillId="0" borderId="2" xfId="5" applyFont="1" applyFill="1" applyBorder="1" applyAlignment="1">
      <alignment horizontal="center" vertical="center" wrapText="1"/>
    </xf>
    <xf numFmtId="0" fontId="19" fillId="3" borderId="2" xfId="5" applyFont="1" applyFill="1" applyBorder="1" applyAlignment="1">
      <alignment horizontal="center" vertical="center" wrapText="1"/>
    </xf>
    <xf numFmtId="0" fontId="19" fillId="3" borderId="9" xfId="5" applyFont="1" applyFill="1" applyBorder="1" applyAlignment="1">
      <alignment horizontal="center" vertical="center" wrapText="1"/>
    </xf>
    <xf numFmtId="0" fontId="19" fillId="0" borderId="6" xfId="5" applyFont="1" applyBorder="1" applyAlignment="1">
      <alignment horizontal="center" vertical="center"/>
    </xf>
    <xf numFmtId="0" fontId="19" fillId="0" borderId="9" xfId="5" applyFont="1" applyBorder="1" applyAlignment="1">
      <alignment horizontal="center" vertical="center"/>
    </xf>
    <xf numFmtId="0" fontId="19" fillId="0" borderId="5" xfId="5" applyFont="1" applyFill="1" applyBorder="1" applyAlignment="1">
      <alignment horizontal="center" vertical="center"/>
    </xf>
    <xf numFmtId="0" fontId="19" fillId="0" borderId="15" xfId="5" applyFont="1" applyFill="1" applyBorder="1" applyAlignment="1">
      <alignment horizontal="center" vertical="center"/>
    </xf>
    <xf numFmtId="0" fontId="19" fillId="0" borderId="6" xfId="5" applyFont="1" applyFill="1" applyBorder="1" applyAlignment="1">
      <alignment horizontal="center" vertical="center"/>
    </xf>
    <xf numFmtId="0" fontId="8" fillId="3" borderId="0" xfId="2" applyFont="1" applyFill="1">
      <alignment vertical="center"/>
    </xf>
    <xf numFmtId="0" fontId="8" fillId="3" borderId="4" xfId="2" applyFont="1" applyFill="1" applyBorder="1" applyAlignment="1">
      <alignment horizontal="left" vertical="center"/>
    </xf>
    <xf numFmtId="0" fontId="4" fillId="3" borderId="4" xfId="2" applyFont="1" applyFill="1" applyBorder="1" applyAlignment="1">
      <alignment horizontal="left" vertical="center"/>
    </xf>
    <xf numFmtId="0" fontId="1" fillId="3" borderId="4" xfId="2" applyFont="1" applyFill="1" applyBorder="1" applyAlignment="1">
      <alignment horizontal="right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" fillId="3" borderId="6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>
      <alignment vertical="center"/>
    </xf>
    <xf numFmtId="181" fontId="4" fillId="3" borderId="1" xfId="3" applyNumberFormat="1" applyFont="1" applyFill="1" applyBorder="1" applyAlignment="1">
      <alignment horizontal="right" vertical="center"/>
    </xf>
    <xf numFmtId="38" fontId="8" fillId="3" borderId="0" xfId="2" applyNumberFormat="1" applyFont="1" applyFill="1">
      <alignment vertical="center"/>
    </xf>
    <xf numFmtId="182" fontId="8" fillId="3" borderId="0" xfId="2" applyNumberFormat="1" applyFont="1" applyFill="1">
      <alignment vertical="center"/>
    </xf>
    <xf numFmtId="0" fontId="8" fillId="3" borderId="9" xfId="2" applyFont="1" applyFill="1" applyBorder="1" applyAlignment="1">
      <alignment horizontal="center" vertical="center"/>
    </xf>
    <xf numFmtId="38" fontId="4" fillId="3" borderId="0" xfId="3" applyFont="1" applyFill="1">
      <alignment vertical="center"/>
    </xf>
    <xf numFmtId="38" fontId="2" fillId="3" borderId="0" xfId="3" applyFont="1" applyFill="1" applyAlignment="1">
      <alignment horizontal="left" vertical="center" wrapText="1"/>
    </xf>
    <xf numFmtId="38" fontId="1" fillId="3" borderId="0" xfId="3" applyFont="1" applyFill="1">
      <alignment vertical="center"/>
    </xf>
    <xf numFmtId="0" fontId="1" fillId="3" borderId="0" xfId="2" applyFont="1" applyFill="1">
      <alignment vertical="center"/>
    </xf>
    <xf numFmtId="0" fontId="32" fillId="0" borderId="0" xfId="2" applyFont="1" applyAlignment="1">
      <alignment horizontal="left" vertical="center"/>
    </xf>
    <xf numFmtId="0" fontId="32" fillId="0" borderId="0" xfId="2" applyFont="1" applyBorder="1" applyAlignment="1">
      <alignment horizontal="left" vertical="center"/>
    </xf>
    <xf numFmtId="38" fontId="32" fillId="0" borderId="0" xfId="3" applyFont="1" applyBorder="1" applyAlignment="1">
      <alignment horizontal="right" vertical="center"/>
    </xf>
    <xf numFmtId="0" fontId="33" fillId="0" borderId="1" xfId="2" applyFont="1" applyBorder="1" applyAlignment="1">
      <alignment horizontal="center" vertical="center" wrapText="1"/>
    </xf>
    <xf numFmtId="38" fontId="33" fillId="0" borderId="1" xfId="3" applyFont="1" applyBorder="1" applyAlignment="1">
      <alignment horizontal="center" vertical="center" wrapText="1"/>
    </xf>
    <xf numFmtId="0" fontId="33" fillId="0" borderId="1" xfId="2" applyFont="1" applyBorder="1">
      <alignment vertical="center"/>
    </xf>
    <xf numFmtId="178" fontId="33" fillId="0" borderId="1" xfId="3" applyNumberFormat="1" applyFont="1" applyBorder="1" applyAlignment="1">
      <alignment horizontal="right" vertical="center"/>
    </xf>
    <xf numFmtId="178" fontId="33" fillId="0" borderId="1" xfId="3" applyNumberFormat="1" applyFont="1" applyBorder="1">
      <alignment vertical="center"/>
    </xf>
    <xf numFmtId="0" fontId="33" fillId="0" borderId="1" xfId="2" applyFont="1" applyBorder="1" applyAlignment="1">
      <alignment horizontal="center" vertical="center"/>
    </xf>
  </cellXfs>
  <cellStyles count="6">
    <cellStyle name="パーセント 2" xfId="4" xr:uid="{B8493AA9-6B33-432E-9898-BDC6BBAC1DC0}"/>
    <cellStyle name="桁区切り" xfId="1" builtinId="6"/>
    <cellStyle name="桁区切り 2" xfId="3" xr:uid="{5428D86D-A93C-4B63-821A-4F90C3729F21}"/>
    <cellStyle name="標準" xfId="0" builtinId="0"/>
    <cellStyle name="標準 2" xfId="2" xr:uid="{AF18C54E-357C-43D1-B469-372FCE204857}"/>
    <cellStyle name="標準_附属明細表PL・NW・WS　20060423修正版" xfId="5" xr:uid="{02559AC0-1FE9-498D-A7BF-536E4E8EA7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5CF0766-E00C-42B2-9D14-42AFBFF02F68}"/>
            </a:ext>
          </a:extLst>
        </xdr:cNvPr>
        <xdr:cNvCxnSpPr/>
      </xdr:nvCxnSpPr>
      <xdr:spPr>
        <a:xfrm>
          <a:off x="28575" y="1571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BD8F5B4-3F15-4250-ABF1-396E1240B7E1}"/>
            </a:ext>
          </a:extLst>
        </xdr:cNvPr>
        <xdr:cNvCxnSpPr/>
      </xdr:nvCxnSpPr>
      <xdr:spPr>
        <a:xfrm>
          <a:off x="28575" y="1571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tabSelected="1" workbookViewId="0">
      <selection activeCell="G12" sqref="G12"/>
    </sheetView>
  </sheetViews>
  <sheetFormatPr defaultColWidth="8.875" defaultRowHeight="11.25" x14ac:dyDescent="0.15"/>
  <cols>
    <col min="1" max="1" width="33.875" style="9" customWidth="1"/>
    <col min="2" max="2" width="18.875" style="9" customWidth="1"/>
    <col min="3" max="3" width="8.875" style="9" hidden="1" customWidth="1"/>
    <col min="4" max="4" width="33.875" style="9" customWidth="1"/>
    <col min="5" max="7" width="18.875" style="9" customWidth="1"/>
    <col min="8" max="16384" width="8.875" style="9"/>
  </cols>
  <sheetData>
    <row r="1" spans="1:5" ht="17.100000000000001" customHeight="1" x14ac:dyDescent="0.15">
      <c r="E1" s="12" t="s">
        <v>0</v>
      </c>
    </row>
    <row r="2" spans="1:5" ht="21" x14ac:dyDescent="0.15">
      <c r="A2" s="13" t="s">
        <v>1</v>
      </c>
      <c r="B2" s="14"/>
      <c r="C2" s="14"/>
      <c r="D2" s="14"/>
      <c r="E2" s="14"/>
    </row>
    <row r="3" spans="1:5" ht="13.5" x14ac:dyDescent="0.15">
      <c r="A3" s="15" t="s">
        <v>2</v>
      </c>
      <c r="B3" s="14"/>
      <c r="C3" s="14"/>
      <c r="D3" s="14"/>
      <c r="E3" s="14"/>
    </row>
    <row r="4" spans="1:5" ht="17.100000000000001" customHeight="1" x14ac:dyDescent="0.15">
      <c r="E4" s="10" t="s">
        <v>3</v>
      </c>
    </row>
    <row r="5" spans="1:5" ht="27" customHeight="1" x14ac:dyDescent="0.15">
      <c r="A5" s="4" t="s">
        <v>4</v>
      </c>
      <c r="B5" s="4" t="s">
        <v>5</v>
      </c>
      <c r="C5" s="4"/>
      <c r="D5" s="4" t="s">
        <v>4</v>
      </c>
      <c r="E5" s="4" t="s">
        <v>5</v>
      </c>
    </row>
    <row r="6" spans="1:5" ht="17.100000000000001" customHeight="1" x14ac:dyDescent="0.15">
      <c r="A6" s="2" t="s">
        <v>6</v>
      </c>
      <c r="B6" s="5"/>
      <c r="C6" s="5"/>
      <c r="D6" s="2" t="s">
        <v>53</v>
      </c>
      <c r="E6" s="5"/>
    </row>
    <row r="7" spans="1:5" ht="17.100000000000001" customHeight="1" x14ac:dyDescent="0.15">
      <c r="A7" s="2" t="s">
        <v>7</v>
      </c>
      <c r="B7" s="7">
        <v>135029</v>
      </c>
      <c r="C7" s="5"/>
      <c r="D7" s="2" t="s">
        <v>54</v>
      </c>
      <c r="E7" s="7">
        <v>45604</v>
      </c>
    </row>
    <row r="8" spans="1:5" ht="17.100000000000001" customHeight="1" x14ac:dyDescent="0.15">
      <c r="A8" s="2" t="s">
        <v>8</v>
      </c>
      <c r="B8" s="7">
        <v>128762</v>
      </c>
      <c r="C8" s="5"/>
      <c r="D8" s="2" t="s">
        <v>55</v>
      </c>
      <c r="E8" s="7">
        <v>36336</v>
      </c>
    </row>
    <row r="9" spans="1:5" ht="17.100000000000001" customHeight="1" x14ac:dyDescent="0.15">
      <c r="A9" s="2" t="s">
        <v>9</v>
      </c>
      <c r="B9" s="7">
        <v>32300</v>
      </c>
      <c r="C9" s="5"/>
      <c r="D9" s="2" t="s">
        <v>56</v>
      </c>
      <c r="E9" s="7" t="s">
        <v>12</v>
      </c>
    </row>
    <row r="10" spans="1:5" ht="17.100000000000001" customHeight="1" x14ac:dyDescent="0.15">
      <c r="A10" s="2" t="s">
        <v>10</v>
      </c>
      <c r="B10" s="7">
        <v>15515</v>
      </c>
      <c r="C10" s="5"/>
      <c r="D10" s="2" t="s">
        <v>57</v>
      </c>
      <c r="E10" s="7">
        <v>7661</v>
      </c>
    </row>
    <row r="11" spans="1:5" ht="17.100000000000001" customHeight="1" x14ac:dyDescent="0.15">
      <c r="A11" s="2" t="s">
        <v>11</v>
      </c>
      <c r="B11" s="7" t="s">
        <v>12</v>
      </c>
      <c r="C11" s="5"/>
      <c r="D11" s="2" t="s">
        <v>58</v>
      </c>
      <c r="E11" s="7" t="s">
        <v>12</v>
      </c>
    </row>
    <row r="12" spans="1:5" ht="17.100000000000001" customHeight="1" x14ac:dyDescent="0.15">
      <c r="A12" s="2" t="s">
        <v>13</v>
      </c>
      <c r="B12" s="7">
        <v>39463</v>
      </c>
      <c r="C12" s="5"/>
      <c r="D12" s="2" t="s">
        <v>50</v>
      </c>
      <c r="E12" s="7">
        <v>1607</v>
      </c>
    </row>
    <row r="13" spans="1:5" ht="17.100000000000001" customHeight="1" x14ac:dyDescent="0.15">
      <c r="A13" s="2" t="s">
        <v>14</v>
      </c>
      <c r="B13" s="7">
        <v>-23981</v>
      </c>
      <c r="C13" s="5"/>
      <c r="D13" s="2" t="s">
        <v>59</v>
      </c>
      <c r="E13" s="7">
        <v>4134</v>
      </c>
    </row>
    <row r="14" spans="1:5" ht="17.100000000000001" customHeight="1" x14ac:dyDescent="0.15">
      <c r="A14" s="2" t="s">
        <v>15</v>
      </c>
      <c r="B14" s="7">
        <v>1534</v>
      </c>
      <c r="C14" s="5"/>
      <c r="D14" s="2" t="s">
        <v>60</v>
      </c>
      <c r="E14" s="7">
        <v>3280</v>
      </c>
    </row>
    <row r="15" spans="1:5" ht="17.100000000000001" customHeight="1" x14ac:dyDescent="0.15">
      <c r="A15" s="2" t="s">
        <v>16</v>
      </c>
      <c r="B15" s="7">
        <v>-582</v>
      </c>
      <c r="C15" s="5"/>
      <c r="D15" s="2" t="s">
        <v>61</v>
      </c>
      <c r="E15" s="7" t="s">
        <v>12</v>
      </c>
    </row>
    <row r="16" spans="1:5" ht="17.100000000000001" customHeight="1" x14ac:dyDescent="0.15">
      <c r="A16" s="2" t="s">
        <v>17</v>
      </c>
      <c r="B16" s="7" t="s">
        <v>12</v>
      </c>
      <c r="C16" s="5"/>
      <c r="D16" s="2" t="s">
        <v>62</v>
      </c>
      <c r="E16" s="7" t="s">
        <v>12</v>
      </c>
    </row>
    <row r="17" spans="1:5" ht="17.100000000000001" customHeight="1" x14ac:dyDescent="0.15">
      <c r="A17" s="2" t="s">
        <v>18</v>
      </c>
      <c r="B17" s="7" t="s">
        <v>12</v>
      </c>
      <c r="C17" s="5"/>
      <c r="D17" s="2" t="s">
        <v>63</v>
      </c>
      <c r="E17" s="7" t="s">
        <v>12</v>
      </c>
    </row>
    <row r="18" spans="1:5" ht="17.100000000000001" customHeight="1" x14ac:dyDescent="0.15">
      <c r="A18" s="2" t="s">
        <v>19</v>
      </c>
      <c r="B18" s="7" t="s">
        <v>12</v>
      </c>
      <c r="C18" s="5"/>
      <c r="D18" s="2" t="s">
        <v>64</v>
      </c>
      <c r="E18" s="7" t="s">
        <v>12</v>
      </c>
    </row>
    <row r="19" spans="1:5" ht="17.100000000000001" customHeight="1" x14ac:dyDescent="0.15">
      <c r="A19" s="2" t="s">
        <v>20</v>
      </c>
      <c r="B19" s="7" t="s">
        <v>12</v>
      </c>
      <c r="C19" s="5"/>
      <c r="D19" s="2" t="s">
        <v>65</v>
      </c>
      <c r="E19" s="7">
        <v>342</v>
      </c>
    </row>
    <row r="20" spans="1:5" ht="17.100000000000001" customHeight="1" x14ac:dyDescent="0.15">
      <c r="A20" s="2" t="s">
        <v>21</v>
      </c>
      <c r="B20" s="7" t="s">
        <v>12</v>
      </c>
      <c r="C20" s="5"/>
      <c r="D20" s="2" t="s">
        <v>66</v>
      </c>
      <c r="E20" s="7">
        <v>389</v>
      </c>
    </row>
    <row r="21" spans="1:5" ht="17.100000000000001" customHeight="1" x14ac:dyDescent="0.15">
      <c r="A21" s="2" t="s">
        <v>22</v>
      </c>
      <c r="B21" s="7" t="s">
        <v>12</v>
      </c>
      <c r="C21" s="5"/>
      <c r="D21" s="2" t="s">
        <v>50</v>
      </c>
      <c r="E21" s="7">
        <v>122</v>
      </c>
    </row>
    <row r="22" spans="1:5" ht="17.100000000000001" customHeight="1" x14ac:dyDescent="0.15">
      <c r="A22" s="2" t="s">
        <v>23</v>
      </c>
      <c r="B22" s="7" t="s">
        <v>12</v>
      </c>
      <c r="C22" s="5"/>
      <c r="D22" s="1" t="s">
        <v>67</v>
      </c>
      <c r="E22" s="6">
        <v>49738</v>
      </c>
    </row>
    <row r="23" spans="1:5" ht="17.100000000000001" customHeight="1" x14ac:dyDescent="0.15">
      <c r="A23" s="2" t="s">
        <v>24</v>
      </c>
      <c r="B23" s="7" t="s">
        <v>12</v>
      </c>
      <c r="C23" s="5"/>
      <c r="D23" s="2" t="s">
        <v>68</v>
      </c>
      <c r="E23" s="5"/>
    </row>
    <row r="24" spans="1:5" ht="17.100000000000001" customHeight="1" x14ac:dyDescent="0.15">
      <c r="A24" s="2" t="s">
        <v>25</v>
      </c>
      <c r="B24" s="7">
        <v>352</v>
      </c>
      <c r="C24" s="5"/>
      <c r="D24" s="2" t="s">
        <v>69</v>
      </c>
      <c r="E24" s="7">
        <v>138305</v>
      </c>
    </row>
    <row r="25" spans="1:5" ht="17.100000000000001" customHeight="1" x14ac:dyDescent="0.15">
      <c r="A25" s="2" t="s">
        <v>26</v>
      </c>
      <c r="B25" s="7">
        <v>95879</v>
      </c>
      <c r="C25" s="5"/>
      <c r="D25" s="2" t="s">
        <v>70</v>
      </c>
      <c r="E25" s="7">
        <v>-47040</v>
      </c>
    </row>
    <row r="26" spans="1:5" ht="17.100000000000001" customHeight="1" x14ac:dyDescent="0.15">
      <c r="A26" s="2" t="s">
        <v>10</v>
      </c>
      <c r="B26" s="7">
        <v>3177</v>
      </c>
      <c r="C26" s="5"/>
      <c r="D26" s="5"/>
      <c r="E26" s="5"/>
    </row>
    <row r="27" spans="1:5" ht="17.100000000000001" customHeight="1" x14ac:dyDescent="0.15">
      <c r="A27" s="2" t="s">
        <v>13</v>
      </c>
      <c r="B27" s="7">
        <v>179</v>
      </c>
      <c r="C27" s="5"/>
      <c r="D27" s="5"/>
      <c r="E27" s="5"/>
    </row>
    <row r="28" spans="1:5" ht="17.100000000000001" customHeight="1" x14ac:dyDescent="0.15">
      <c r="A28" s="2" t="s">
        <v>14</v>
      </c>
      <c r="B28" s="7">
        <v>-150</v>
      </c>
      <c r="C28" s="5"/>
      <c r="D28" s="5"/>
      <c r="E28" s="5"/>
    </row>
    <row r="29" spans="1:5" ht="17.100000000000001" customHeight="1" x14ac:dyDescent="0.15">
      <c r="A29" s="2" t="s">
        <v>15</v>
      </c>
      <c r="B29" s="7">
        <v>258796</v>
      </c>
      <c r="C29" s="5"/>
      <c r="D29" s="5"/>
      <c r="E29" s="5"/>
    </row>
    <row r="30" spans="1:5" ht="17.100000000000001" customHeight="1" x14ac:dyDescent="0.15">
      <c r="A30" s="2" t="s">
        <v>16</v>
      </c>
      <c r="B30" s="7">
        <v>-168231</v>
      </c>
      <c r="C30" s="5"/>
      <c r="D30" s="5"/>
      <c r="E30" s="5"/>
    </row>
    <row r="31" spans="1:5" ht="17.100000000000001" customHeight="1" x14ac:dyDescent="0.15">
      <c r="A31" s="2" t="s">
        <v>23</v>
      </c>
      <c r="B31" s="7" t="s">
        <v>12</v>
      </c>
      <c r="C31" s="5"/>
      <c r="D31" s="5"/>
      <c r="E31" s="5"/>
    </row>
    <row r="32" spans="1:5" ht="17.100000000000001" customHeight="1" x14ac:dyDescent="0.15">
      <c r="A32" s="2" t="s">
        <v>24</v>
      </c>
      <c r="B32" s="7" t="s">
        <v>12</v>
      </c>
      <c r="C32" s="5"/>
      <c r="D32" s="5"/>
      <c r="E32" s="5"/>
    </row>
    <row r="33" spans="1:5" ht="17.100000000000001" customHeight="1" x14ac:dyDescent="0.15">
      <c r="A33" s="2" t="s">
        <v>25</v>
      </c>
      <c r="B33" s="7">
        <v>2107</v>
      </c>
      <c r="C33" s="5"/>
      <c r="D33" s="5"/>
      <c r="E33" s="5"/>
    </row>
    <row r="34" spans="1:5" ht="17.100000000000001" customHeight="1" x14ac:dyDescent="0.15">
      <c r="A34" s="2" t="s">
        <v>27</v>
      </c>
      <c r="B34" s="7">
        <v>1094</v>
      </c>
      <c r="C34" s="5"/>
      <c r="D34" s="5"/>
      <c r="E34" s="5"/>
    </row>
    <row r="35" spans="1:5" ht="17.100000000000001" customHeight="1" x14ac:dyDescent="0.15">
      <c r="A35" s="2" t="s">
        <v>28</v>
      </c>
      <c r="B35" s="7">
        <v>-511</v>
      </c>
      <c r="C35" s="5"/>
      <c r="D35" s="5"/>
      <c r="E35" s="5"/>
    </row>
    <row r="36" spans="1:5" ht="17.100000000000001" customHeight="1" x14ac:dyDescent="0.15">
      <c r="A36" s="2" t="s">
        <v>29</v>
      </c>
      <c r="B36" s="7" t="s">
        <v>12</v>
      </c>
      <c r="C36" s="5"/>
      <c r="D36" s="5"/>
      <c r="E36" s="5"/>
    </row>
    <row r="37" spans="1:5" ht="17.100000000000001" customHeight="1" x14ac:dyDescent="0.15">
      <c r="A37" s="2" t="s">
        <v>30</v>
      </c>
      <c r="B37" s="7" t="s">
        <v>12</v>
      </c>
      <c r="C37" s="5"/>
      <c r="D37" s="5"/>
      <c r="E37" s="5"/>
    </row>
    <row r="38" spans="1:5" ht="17.100000000000001" customHeight="1" x14ac:dyDescent="0.15">
      <c r="A38" s="2" t="s">
        <v>31</v>
      </c>
      <c r="B38" s="7" t="s">
        <v>12</v>
      </c>
      <c r="C38" s="5"/>
      <c r="D38" s="5"/>
      <c r="E38" s="5"/>
    </row>
    <row r="39" spans="1:5" ht="17.100000000000001" customHeight="1" x14ac:dyDescent="0.15">
      <c r="A39" s="2" t="s">
        <v>32</v>
      </c>
      <c r="B39" s="7">
        <v>6267</v>
      </c>
      <c r="C39" s="5"/>
      <c r="D39" s="5"/>
      <c r="E39" s="5"/>
    </row>
    <row r="40" spans="1:5" ht="17.100000000000001" customHeight="1" x14ac:dyDescent="0.15">
      <c r="A40" s="2" t="s">
        <v>33</v>
      </c>
      <c r="B40" s="7">
        <v>4954</v>
      </c>
      <c r="C40" s="5"/>
      <c r="D40" s="5"/>
      <c r="E40" s="5"/>
    </row>
    <row r="41" spans="1:5" ht="17.100000000000001" customHeight="1" x14ac:dyDescent="0.15">
      <c r="A41" s="2" t="s">
        <v>34</v>
      </c>
      <c r="B41" s="7">
        <v>1</v>
      </c>
      <c r="C41" s="5"/>
      <c r="D41" s="5"/>
      <c r="E41" s="5"/>
    </row>
    <row r="42" spans="1:5" ht="17.100000000000001" customHeight="1" x14ac:dyDescent="0.15">
      <c r="A42" s="2" t="s">
        <v>35</v>
      </c>
      <c r="B42" s="7">
        <v>4953</v>
      </c>
      <c r="C42" s="5"/>
      <c r="D42" s="5"/>
      <c r="E42" s="5"/>
    </row>
    <row r="43" spans="1:5" ht="17.100000000000001" customHeight="1" x14ac:dyDescent="0.15">
      <c r="A43" s="2" t="s">
        <v>23</v>
      </c>
      <c r="B43" s="7" t="s">
        <v>12</v>
      </c>
      <c r="C43" s="5"/>
      <c r="D43" s="5"/>
      <c r="E43" s="5"/>
    </row>
    <row r="44" spans="1:5" ht="17.100000000000001" customHeight="1" x14ac:dyDescent="0.15">
      <c r="A44" s="2" t="s">
        <v>36</v>
      </c>
      <c r="B44" s="7" t="s">
        <v>12</v>
      </c>
      <c r="C44" s="5"/>
      <c r="D44" s="5"/>
      <c r="E44" s="5"/>
    </row>
    <row r="45" spans="1:5" ht="17.100000000000001" customHeight="1" x14ac:dyDescent="0.15">
      <c r="A45" s="2" t="s">
        <v>37</v>
      </c>
      <c r="B45" s="7">
        <v>421</v>
      </c>
      <c r="C45" s="5"/>
      <c r="D45" s="5"/>
      <c r="E45" s="5"/>
    </row>
    <row r="46" spans="1:5" ht="17.100000000000001" customHeight="1" x14ac:dyDescent="0.15">
      <c r="A46" s="2" t="s">
        <v>38</v>
      </c>
      <c r="B46" s="7">
        <v>256</v>
      </c>
      <c r="C46" s="5"/>
      <c r="D46" s="5"/>
      <c r="E46" s="5"/>
    </row>
    <row r="47" spans="1:5" ht="17.100000000000001" customHeight="1" x14ac:dyDescent="0.15">
      <c r="A47" s="2" t="s">
        <v>39</v>
      </c>
      <c r="B47" s="7">
        <v>690</v>
      </c>
      <c r="C47" s="5"/>
      <c r="D47" s="5"/>
      <c r="E47" s="5"/>
    </row>
    <row r="48" spans="1:5" ht="17.100000000000001" customHeight="1" x14ac:dyDescent="0.15">
      <c r="A48" s="2" t="s">
        <v>40</v>
      </c>
      <c r="B48" s="7" t="s">
        <v>12</v>
      </c>
      <c r="C48" s="5"/>
      <c r="D48" s="5"/>
      <c r="E48" s="5"/>
    </row>
    <row r="49" spans="1:5" ht="17.100000000000001" customHeight="1" x14ac:dyDescent="0.15">
      <c r="A49" s="2" t="s">
        <v>23</v>
      </c>
      <c r="B49" s="7">
        <v>690</v>
      </c>
      <c r="C49" s="5"/>
      <c r="D49" s="5"/>
      <c r="E49" s="5"/>
    </row>
    <row r="50" spans="1:5" ht="17.100000000000001" customHeight="1" x14ac:dyDescent="0.15">
      <c r="A50" s="2" t="s">
        <v>31</v>
      </c>
      <c r="B50" s="7" t="s">
        <v>12</v>
      </c>
      <c r="C50" s="5"/>
      <c r="D50" s="5"/>
      <c r="E50" s="5"/>
    </row>
    <row r="51" spans="1:5" ht="17.100000000000001" customHeight="1" x14ac:dyDescent="0.15">
      <c r="A51" s="2" t="s">
        <v>41</v>
      </c>
      <c r="B51" s="7">
        <v>-54</v>
      </c>
      <c r="C51" s="5"/>
      <c r="D51" s="5"/>
      <c r="E51" s="5"/>
    </row>
    <row r="52" spans="1:5" ht="17.100000000000001" customHeight="1" x14ac:dyDescent="0.15">
      <c r="A52" s="2" t="s">
        <v>42</v>
      </c>
      <c r="B52" s="7">
        <v>5974</v>
      </c>
      <c r="C52" s="5"/>
      <c r="D52" s="5"/>
      <c r="E52" s="5"/>
    </row>
    <row r="53" spans="1:5" ht="17.100000000000001" customHeight="1" x14ac:dyDescent="0.15">
      <c r="A53" s="2" t="s">
        <v>43</v>
      </c>
      <c r="B53" s="7">
        <v>2537</v>
      </c>
      <c r="C53" s="5"/>
      <c r="D53" s="5"/>
      <c r="E53" s="5"/>
    </row>
    <row r="54" spans="1:5" ht="17.100000000000001" customHeight="1" x14ac:dyDescent="0.15">
      <c r="A54" s="2" t="s">
        <v>44</v>
      </c>
      <c r="B54" s="7">
        <v>163</v>
      </c>
      <c r="C54" s="5"/>
      <c r="D54" s="5"/>
      <c r="E54" s="5"/>
    </row>
    <row r="55" spans="1:5" ht="17.100000000000001" customHeight="1" x14ac:dyDescent="0.15">
      <c r="A55" s="2" t="s">
        <v>45</v>
      </c>
      <c r="B55" s="7" t="s">
        <v>12</v>
      </c>
      <c r="C55" s="5"/>
      <c r="D55" s="5"/>
      <c r="E55" s="5"/>
    </row>
    <row r="56" spans="1:5" ht="17.100000000000001" customHeight="1" x14ac:dyDescent="0.15">
      <c r="A56" s="2" t="s">
        <v>46</v>
      </c>
      <c r="B56" s="7">
        <v>3276</v>
      </c>
      <c r="C56" s="5"/>
      <c r="D56" s="5"/>
      <c r="E56" s="5"/>
    </row>
    <row r="57" spans="1:5" ht="17.100000000000001" customHeight="1" x14ac:dyDescent="0.15">
      <c r="A57" s="2" t="s">
        <v>47</v>
      </c>
      <c r="B57" s="7">
        <v>3232</v>
      </c>
      <c r="C57" s="5"/>
      <c r="D57" s="5"/>
      <c r="E57" s="5"/>
    </row>
    <row r="58" spans="1:5" ht="17.100000000000001" customHeight="1" x14ac:dyDescent="0.15">
      <c r="A58" s="2" t="s">
        <v>48</v>
      </c>
      <c r="B58" s="7">
        <v>44</v>
      </c>
      <c r="C58" s="5"/>
      <c r="D58" s="5"/>
      <c r="E58" s="5"/>
    </row>
    <row r="59" spans="1:5" ht="17.100000000000001" customHeight="1" x14ac:dyDescent="0.15">
      <c r="A59" s="2" t="s">
        <v>49</v>
      </c>
      <c r="B59" s="7" t="s">
        <v>12</v>
      </c>
      <c r="C59" s="5"/>
      <c r="D59" s="5"/>
      <c r="E59" s="5"/>
    </row>
    <row r="60" spans="1:5" ht="17.100000000000001" customHeight="1" x14ac:dyDescent="0.15">
      <c r="A60" s="2" t="s">
        <v>50</v>
      </c>
      <c r="B60" s="7" t="s">
        <v>12</v>
      </c>
      <c r="C60" s="5"/>
      <c r="D60" s="5"/>
      <c r="E60" s="5"/>
    </row>
    <row r="61" spans="1:5" ht="17.100000000000001" customHeight="1" x14ac:dyDescent="0.15">
      <c r="A61" s="2" t="s">
        <v>51</v>
      </c>
      <c r="B61" s="7">
        <v>-2</v>
      </c>
      <c r="C61" s="5"/>
      <c r="D61" s="1" t="s">
        <v>71</v>
      </c>
      <c r="E61" s="6">
        <v>91265</v>
      </c>
    </row>
    <row r="62" spans="1:5" ht="17.100000000000001" customHeight="1" x14ac:dyDescent="0.15">
      <c r="A62" s="1" t="s">
        <v>52</v>
      </c>
      <c r="B62" s="6">
        <v>141004</v>
      </c>
      <c r="C62" s="8"/>
      <c r="D62" s="1" t="s">
        <v>72</v>
      </c>
      <c r="E62" s="6">
        <v>141004</v>
      </c>
    </row>
    <row r="63" spans="1:5" ht="17.100000000000001" customHeight="1" x14ac:dyDescent="0.15">
      <c r="A63" s="3"/>
      <c r="B63" s="3"/>
      <c r="C63" s="3"/>
      <c r="D63" s="3"/>
      <c r="E63" s="3"/>
    </row>
    <row r="64" spans="1:5" x14ac:dyDescent="0.15">
      <c r="A64" s="11"/>
    </row>
    <row r="65" spans="1:1" x14ac:dyDescent="0.15">
      <c r="A65" s="11"/>
    </row>
    <row r="66" spans="1:1" x14ac:dyDescent="0.15">
      <c r="A66" s="11"/>
    </row>
  </sheetData>
  <mergeCells count="2">
    <mergeCell ref="A2:E2"/>
    <mergeCell ref="A3:E3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6A30-2EB9-4D4D-A3E8-99C3E0999E9A}">
  <dimension ref="A1:O24"/>
  <sheetViews>
    <sheetView view="pageBreakPreview" zoomScale="120" zoomScaleNormal="100" zoomScaleSheetLayoutView="120" workbookViewId="0">
      <selection sqref="A1:D1"/>
    </sheetView>
  </sheetViews>
  <sheetFormatPr defaultColWidth="9" defaultRowHeight="13.5" x14ac:dyDescent="0.4"/>
  <cols>
    <col min="1" max="1" width="4.375" style="59" customWidth="1"/>
    <col min="2" max="2" width="12" style="59" customWidth="1"/>
    <col min="3" max="3" width="8.625" style="77" customWidth="1"/>
    <col min="4" max="4" width="11.625" style="77" customWidth="1"/>
    <col min="5" max="9" width="8.625" style="77" customWidth="1"/>
    <col min="10" max="11" width="9.125" style="77" customWidth="1"/>
    <col min="12" max="12" width="8.625" style="77" customWidth="1"/>
    <col min="13" max="13" width="0.625" style="59" customWidth="1"/>
    <col min="14" max="14" width="7" style="59" customWidth="1"/>
    <col min="15" max="15" width="4.375" style="59" customWidth="1"/>
    <col min="16" max="16384" width="9" style="59"/>
  </cols>
  <sheetData>
    <row r="1" spans="1:15" ht="16.5" customHeight="1" x14ac:dyDescent="0.4"/>
    <row r="2" spans="1:15" x14ac:dyDescent="0.4">
      <c r="B2" s="138" t="s">
        <v>292</v>
      </c>
    </row>
    <row r="3" spans="1:15" x14ac:dyDescent="0.15">
      <c r="A3" s="61"/>
      <c r="B3" s="139" t="s">
        <v>293</v>
      </c>
      <c r="C3" s="140"/>
      <c r="D3" s="140"/>
      <c r="E3" s="140"/>
      <c r="F3" s="140"/>
      <c r="G3" s="140"/>
      <c r="H3" s="140"/>
      <c r="I3" s="140"/>
      <c r="J3" s="140"/>
      <c r="K3" s="140"/>
      <c r="L3" s="141" t="s">
        <v>230</v>
      </c>
    </row>
    <row r="4" spans="1:15" ht="15.95" customHeight="1" x14ac:dyDescent="0.4">
      <c r="A4" s="61"/>
      <c r="B4" s="142" t="s">
        <v>244</v>
      </c>
      <c r="C4" s="143" t="s">
        <v>294</v>
      </c>
      <c r="D4" s="144"/>
      <c r="E4" s="145" t="s">
        <v>295</v>
      </c>
      <c r="F4" s="146" t="s">
        <v>296</v>
      </c>
      <c r="G4" s="146" t="s">
        <v>297</v>
      </c>
      <c r="H4" s="146" t="s">
        <v>298</v>
      </c>
      <c r="I4" s="143" t="s">
        <v>299</v>
      </c>
      <c r="J4" s="147"/>
      <c r="K4" s="148"/>
      <c r="L4" s="146" t="s">
        <v>300</v>
      </c>
    </row>
    <row r="5" spans="1:15" ht="15.95" customHeight="1" x14ac:dyDescent="0.4">
      <c r="A5" s="61"/>
      <c r="B5" s="149"/>
      <c r="C5" s="150"/>
      <c r="D5" s="151" t="s">
        <v>301</v>
      </c>
      <c r="E5" s="152"/>
      <c r="F5" s="150"/>
      <c r="G5" s="150"/>
      <c r="H5" s="150"/>
      <c r="I5" s="153"/>
      <c r="J5" s="154" t="s">
        <v>302</v>
      </c>
      <c r="K5" s="154" t="s">
        <v>303</v>
      </c>
      <c r="L5" s="150"/>
    </row>
    <row r="6" spans="1:15" ht="24.95" customHeight="1" x14ac:dyDescent="0.4">
      <c r="A6" s="61"/>
      <c r="B6" s="155" t="s">
        <v>304</v>
      </c>
      <c r="C6" s="156">
        <f>SUM(C7:C12)</f>
        <v>21438378841</v>
      </c>
      <c r="D6" s="157">
        <f t="shared" ref="D6:L6" si="0">SUM(D7:D12)</f>
        <v>1911780493</v>
      </c>
      <c r="E6" s="158">
        <f t="shared" si="0"/>
        <v>5364043503</v>
      </c>
      <c r="F6" s="156">
        <f t="shared" si="0"/>
        <v>3632563729</v>
      </c>
      <c r="G6" s="156">
        <f t="shared" si="0"/>
        <v>1088396430</v>
      </c>
      <c r="H6" s="156">
        <f t="shared" si="0"/>
        <v>7151702061</v>
      </c>
      <c r="I6" s="156">
        <f t="shared" si="0"/>
        <v>0</v>
      </c>
      <c r="J6" s="156">
        <f t="shared" si="0"/>
        <v>0</v>
      </c>
      <c r="K6" s="156">
        <f t="shared" si="0"/>
        <v>0</v>
      </c>
      <c r="L6" s="156">
        <f t="shared" si="0"/>
        <v>4201673118</v>
      </c>
    </row>
    <row r="7" spans="1:15" ht="24.95" customHeight="1" x14ac:dyDescent="0.4">
      <c r="A7" s="61"/>
      <c r="B7" s="155" t="s">
        <v>305</v>
      </c>
      <c r="C7" s="156">
        <f>SUM(E7:L7)</f>
        <v>1561292068</v>
      </c>
      <c r="D7" s="157">
        <v>82369506</v>
      </c>
      <c r="E7" s="158">
        <v>1552892068</v>
      </c>
      <c r="F7" s="156">
        <v>0</v>
      </c>
      <c r="G7" s="156">
        <v>0</v>
      </c>
      <c r="H7" s="156">
        <v>8400000</v>
      </c>
      <c r="I7" s="156">
        <v>0</v>
      </c>
      <c r="J7" s="156">
        <v>0</v>
      </c>
      <c r="K7" s="156">
        <v>0</v>
      </c>
      <c r="L7" s="156">
        <v>0</v>
      </c>
    </row>
    <row r="8" spans="1:15" ht="24.95" customHeight="1" x14ac:dyDescent="0.4">
      <c r="A8" s="61"/>
      <c r="B8" s="155" t="s">
        <v>306</v>
      </c>
      <c r="C8" s="156">
        <f t="shared" ref="C8:C12" si="1">SUM(E8:L8)</f>
        <v>67354886</v>
      </c>
      <c r="D8" s="157">
        <v>12232522</v>
      </c>
      <c r="E8" s="158">
        <v>64119546</v>
      </c>
      <c r="F8" s="156">
        <v>3235340</v>
      </c>
      <c r="G8" s="156">
        <v>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</row>
    <row r="9" spans="1:15" ht="24.95" customHeight="1" x14ac:dyDescent="0.4">
      <c r="A9" s="61"/>
      <c r="B9" s="155" t="s">
        <v>307</v>
      </c>
      <c r="C9" s="156">
        <f t="shared" si="1"/>
        <v>182257580</v>
      </c>
      <c r="D9" s="157">
        <v>15138017</v>
      </c>
      <c r="E9" s="158">
        <v>182257580</v>
      </c>
      <c r="F9" s="156">
        <v>0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</row>
    <row r="10" spans="1:15" ht="24.95" customHeight="1" x14ac:dyDescent="0.4">
      <c r="A10" s="61"/>
      <c r="B10" s="155" t="s">
        <v>308</v>
      </c>
      <c r="C10" s="156">
        <f t="shared" si="1"/>
        <v>2874782302</v>
      </c>
      <c r="D10" s="157">
        <v>348859147</v>
      </c>
      <c r="E10" s="158">
        <v>1411911417</v>
      </c>
      <c r="F10" s="156">
        <v>525387259</v>
      </c>
      <c r="G10" s="156">
        <v>699496430</v>
      </c>
      <c r="H10" s="156">
        <v>174912196</v>
      </c>
      <c r="I10" s="156">
        <v>0</v>
      </c>
      <c r="J10" s="156">
        <v>0</v>
      </c>
      <c r="K10" s="156">
        <v>0</v>
      </c>
      <c r="L10" s="156">
        <v>63075000</v>
      </c>
    </row>
    <row r="11" spans="1:15" ht="24.95" customHeight="1" x14ac:dyDescent="0.4">
      <c r="A11" s="61"/>
      <c r="B11" s="155" t="s">
        <v>309</v>
      </c>
      <c r="C11" s="156">
        <f t="shared" si="1"/>
        <v>13864462915</v>
      </c>
      <c r="D11" s="157">
        <v>964779457</v>
      </c>
      <c r="E11" s="158">
        <v>217937068</v>
      </c>
      <c r="F11" s="156">
        <v>2300179564</v>
      </c>
      <c r="G11" s="156">
        <v>305000000</v>
      </c>
      <c r="H11" s="156">
        <v>6912648333</v>
      </c>
      <c r="I11" s="156">
        <v>0</v>
      </c>
      <c r="J11" s="156">
        <v>0</v>
      </c>
      <c r="K11" s="156">
        <v>0</v>
      </c>
      <c r="L11" s="156">
        <v>4128697950</v>
      </c>
    </row>
    <row r="12" spans="1:15" ht="24.95" customHeight="1" x14ac:dyDescent="0.4">
      <c r="A12" s="61"/>
      <c r="B12" s="155" t="s">
        <v>310</v>
      </c>
      <c r="C12" s="156">
        <f t="shared" si="1"/>
        <v>2888229090</v>
      </c>
      <c r="D12" s="157">
        <v>488401844</v>
      </c>
      <c r="E12" s="158">
        <v>1934925824</v>
      </c>
      <c r="F12" s="156">
        <v>803761566</v>
      </c>
      <c r="G12" s="156">
        <v>83900000</v>
      </c>
      <c r="H12" s="156">
        <v>55741532</v>
      </c>
      <c r="I12" s="156">
        <v>0</v>
      </c>
      <c r="J12" s="156">
        <v>0</v>
      </c>
      <c r="K12" s="156">
        <v>0</v>
      </c>
      <c r="L12" s="156">
        <v>9900168</v>
      </c>
    </row>
    <row r="13" spans="1:15" ht="24.95" customHeight="1" x14ac:dyDescent="0.4">
      <c r="A13" s="61"/>
      <c r="B13" s="155" t="s">
        <v>311</v>
      </c>
      <c r="C13" s="156">
        <f>SUM(C14:C17)</f>
        <v>18177681074</v>
      </c>
      <c r="D13" s="157">
        <f t="shared" ref="D13:L13" si="2">SUM(D14:D17)</f>
        <v>1368113919</v>
      </c>
      <c r="E13" s="158">
        <f t="shared" si="2"/>
        <v>10726135428</v>
      </c>
      <c r="F13" s="156">
        <f t="shared" si="2"/>
        <v>6960416924</v>
      </c>
      <c r="G13" s="156">
        <f t="shared" si="2"/>
        <v>9700000</v>
      </c>
      <c r="H13" s="156">
        <f t="shared" si="2"/>
        <v>481428722</v>
      </c>
      <c r="I13" s="156">
        <f t="shared" si="2"/>
        <v>0</v>
      </c>
      <c r="J13" s="156">
        <f t="shared" si="2"/>
        <v>0</v>
      </c>
      <c r="K13" s="156">
        <f t="shared" si="2"/>
        <v>0</v>
      </c>
      <c r="L13" s="156">
        <f t="shared" si="2"/>
        <v>0</v>
      </c>
    </row>
    <row r="14" spans="1:15" ht="24.95" customHeight="1" x14ac:dyDescent="0.4">
      <c r="A14" s="61"/>
      <c r="B14" s="155" t="s">
        <v>312</v>
      </c>
      <c r="C14" s="156">
        <f t="shared" ref="C14:C17" si="3">SUM(E14:L14)</f>
        <v>16665182517</v>
      </c>
      <c r="D14" s="157">
        <v>1201328066</v>
      </c>
      <c r="E14" s="158">
        <v>9397560092</v>
      </c>
      <c r="F14" s="156">
        <v>6792493703</v>
      </c>
      <c r="G14" s="156">
        <v>0</v>
      </c>
      <c r="H14" s="156">
        <v>475128722</v>
      </c>
      <c r="I14" s="156">
        <v>0</v>
      </c>
      <c r="J14" s="156">
        <v>0</v>
      </c>
      <c r="K14" s="156">
        <v>0</v>
      </c>
      <c r="L14" s="156">
        <v>0</v>
      </c>
    </row>
    <row r="15" spans="1:15" ht="24.95" customHeight="1" x14ac:dyDescent="0.4">
      <c r="A15" s="61"/>
      <c r="B15" s="155" t="s">
        <v>313</v>
      </c>
      <c r="C15" s="156">
        <f t="shared" si="3"/>
        <v>257330533</v>
      </c>
      <c r="D15" s="157">
        <v>71308594</v>
      </c>
      <c r="E15" s="158">
        <v>257330533</v>
      </c>
      <c r="F15" s="156">
        <v>0</v>
      </c>
      <c r="G15" s="156">
        <v>0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</row>
    <row r="16" spans="1:15" ht="24.95" customHeight="1" x14ac:dyDescent="0.4">
      <c r="A16" s="61"/>
      <c r="B16" s="155" t="s">
        <v>314</v>
      </c>
      <c r="C16" s="156">
        <f t="shared" si="3"/>
        <v>0</v>
      </c>
      <c r="D16" s="157">
        <v>0</v>
      </c>
      <c r="E16" s="158">
        <v>0</v>
      </c>
      <c r="F16" s="156">
        <v>0</v>
      </c>
      <c r="G16" s="156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O16" s="80"/>
    </row>
    <row r="17" spans="1:13" ht="24.95" customHeight="1" x14ac:dyDescent="0.4">
      <c r="A17" s="61"/>
      <c r="B17" s="155" t="s">
        <v>315</v>
      </c>
      <c r="C17" s="156">
        <f t="shared" si="3"/>
        <v>1255168024</v>
      </c>
      <c r="D17" s="157">
        <v>95477259</v>
      </c>
      <c r="E17" s="158">
        <v>1071244803</v>
      </c>
      <c r="F17" s="156">
        <v>167923221</v>
      </c>
      <c r="G17" s="156">
        <v>9700000</v>
      </c>
      <c r="H17" s="156">
        <v>6300000</v>
      </c>
      <c r="I17" s="156">
        <v>0</v>
      </c>
      <c r="J17" s="156">
        <v>0</v>
      </c>
      <c r="K17" s="156">
        <v>0</v>
      </c>
      <c r="L17" s="156">
        <v>0</v>
      </c>
    </row>
    <row r="18" spans="1:13" ht="24.95" customHeight="1" x14ac:dyDescent="0.4">
      <c r="A18" s="61"/>
      <c r="B18" s="159" t="s">
        <v>316</v>
      </c>
      <c r="C18" s="156">
        <f>SUM(C6,C13)</f>
        <v>39616059915</v>
      </c>
      <c r="D18" s="157">
        <f t="shared" ref="D18:L18" si="4">SUM(D6,D13)</f>
        <v>3279894412</v>
      </c>
      <c r="E18" s="158">
        <f t="shared" si="4"/>
        <v>16090178931</v>
      </c>
      <c r="F18" s="158">
        <f t="shared" si="4"/>
        <v>10592980653</v>
      </c>
      <c r="G18" s="156">
        <f t="shared" si="4"/>
        <v>1098096430</v>
      </c>
      <c r="H18" s="158">
        <f t="shared" si="4"/>
        <v>7633130783</v>
      </c>
      <c r="I18" s="156">
        <f t="shared" si="4"/>
        <v>0</v>
      </c>
      <c r="J18" s="156">
        <f t="shared" si="4"/>
        <v>0</v>
      </c>
      <c r="K18" s="156">
        <f t="shared" si="4"/>
        <v>0</v>
      </c>
      <c r="L18" s="156">
        <f t="shared" si="4"/>
        <v>4201673118</v>
      </c>
    </row>
    <row r="19" spans="1:13" ht="3.75" customHeight="1" x14ac:dyDescent="0.4">
      <c r="A19" s="61"/>
      <c r="B19" s="61"/>
      <c r="C19" s="137"/>
      <c r="D19" s="137"/>
      <c r="E19" s="137"/>
      <c r="F19" s="137"/>
      <c r="G19" s="137"/>
      <c r="H19" s="137"/>
      <c r="I19" s="137"/>
      <c r="J19" s="137"/>
      <c r="K19" s="137"/>
      <c r="L19" s="137"/>
    </row>
    <row r="20" spans="1:13" ht="12" customHeight="1" x14ac:dyDescent="0.4"/>
    <row r="22" spans="1:13" s="160" customFormat="1" ht="10.5" x14ac:dyDescent="0.4">
      <c r="C22" s="161"/>
      <c r="D22" s="161"/>
      <c r="E22" s="161"/>
      <c r="F22" s="161"/>
      <c r="G22" s="161"/>
      <c r="H22" s="161"/>
      <c r="I22" s="161"/>
      <c r="J22" s="161"/>
      <c r="K22" s="161"/>
      <c r="L22" s="161"/>
    </row>
    <row r="23" spans="1:13" s="160" customFormat="1" ht="10.5" x14ac:dyDescent="0.4">
      <c r="B23" s="162"/>
      <c r="C23" s="161"/>
      <c r="D23" s="161"/>
      <c r="E23" s="161"/>
      <c r="F23" s="161"/>
      <c r="G23" s="161"/>
      <c r="H23" s="161"/>
      <c r="I23" s="161"/>
      <c r="J23" s="161"/>
      <c r="K23" s="161"/>
      <c r="L23" s="161"/>
    </row>
    <row r="24" spans="1:13" s="160" customFormat="1" ht="10.5" x14ac:dyDescent="0.4">
      <c r="B24" s="162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10"/>
  <printOptions horizontalCentered="1"/>
  <pageMargins left="0.11811023622047245" right="0.11811023622047245" top="0.35433070866141736" bottom="0.15748031496062992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7FCE3-7213-4A90-98F0-E3EB78B2EB0D}">
  <dimension ref="A1:M19"/>
  <sheetViews>
    <sheetView view="pageBreakPreview" zoomScale="90" zoomScaleNormal="80" zoomScaleSheetLayoutView="90" workbookViewId="0">
      <selection sqref="A1:D1"/>
    </sheetView>
  </sheetViews>
  <sheetFormatPr defaultColWidth="9" defaultRowHeight="13.5" x14ac:dyDescent="0.4"/>
  <cols>
    <col min="1" max="1" width="5.875" style="163" customWidth="1"/>
    <col min="2" max="2" width="20.625" style="163" customWidth="1"/>
    <col min="3" max="3" width="14.25" style="163" bestFit="1" customWidth="1"/>
    <col min="4" max="4" width="13.125" style="163" bestFit="1" customWidth="1"/>
    <col min="5" max="6" width="11.25" style="163" bestFit="1" customWidth="1"/>
    <col min="7" max="7" width="11.375" style="163" bestFit="1" customWidth="1"/>
    <col min="8" max="8" width="14.25" style="163" bestFit="1" customWidth="1"/>
    <col min="9" max="9" width="13.125" style="163" bestFit="1" customWidth="1"/>
    <col min="10" max="11" width="14.25" style="163" bestFit="1" customWidth="1"/>
    <col min="12" max="12" width="0.875" style="163" customWidth="1"/>
    <col min="13" max="13" width="13.625" style="163" customWidth="1"/>
    <col min="14" max="16384" width="9" style="192"/>
  </cols>
  <sheetData>
    <row r="1" spans="2:13" s="163" customFormat="1" ht="46.5" customHeight="1" x14ac:dyDescent="0.4"/>
    <row r="2" spans="2:13" s="163" customFormat="1" ht="19.5" customHeight="1" x14ac:dyDescent="0.4">
      <c r="B2" s="164" t="s">
        <v>317</v>
      </c>
      <c r="C2" s="165"/>
      <c r="D2" s="165"/>
      <c r="E2" s="165"/>
      <c r="F2" s="165"/>
      <c r="G2" s="165"/>
      <c r="H2" s="165"/>
      <c r="I2" s="165"/>
      <c r="J2" s="166" t="s">
        <v>178</v>
      </c>
      <c r="K2" s="165"/>
      <c r="L2" s="165"/>
    </row>
    <row r="3" spans="2:13" s="163" customFormat="1" ht="27" customHeight="1" x14ac:dyDescent="0.4">
      <c r="B3" s="167" t="s">
        <v>294</v>
      </c>
      <c r="C3" s="168" t="s">
        <v>318</v>
      </c>
      <c r="D3" s="169" t="s">
        <v>319</v>
      </c>
      <c r="E3" s="169" t="s">
        <v>320</v>
      </c>
      <c r="F3" s="169" t="s">
        <v>321</v>
      </c>
      <c r="G3" s="169" t="s">
        <v>322</v>
      </c>
      <c r="H3" s="169" t="s">
        <v>323</v>
      </c>
      <c r="I3" s="169" t="s">
        <v>324</v>
      </c>
      <c r="J3" s="169" t="s">
        <v>325</v>
      </c>
      <c r="K3" s="170"/>
    </row>
    <row r="4" spans="2:13" s="163" customFormat="1" ht="18" customHeight="1" x14ac:dyDescent="0.4">
      <c r="B4" s="171"/>
      <c r="C4" s="172"/>
      <c r="D4" s="173"/>
      <c r="E4" s="173"/>
      <c r="F4" s="173"/>
      <c r="G4" s="173"/>
      <c r="H4" s="173"/>
      <c r="I4" s="173"/>
      <c r="J4" s="173"/>
      <c r="K4" s="174"/>
    </row>
    <row r="5" spans="2:13" s="163" customFormat="1" ht="30" customHeight="1" x14ac:dyDescent="0.4">
      <c r="B5" s="175">
        <f>SUM(C5:I5)</f>
        <v>39616059915</v>
      </c>
      <c r="C5" s="176">
        <v>34483910244</v>
      </c>
      <c r="D5" s="177">
        <v>4651616187</v>
      </c>
      <c r="E5" s="177">
        <v>26678980</v>
      </c>
      <c r="F5" s="177">
        <v>155926437</v>
      </c>
      <c r="G5" s="177">
        <v>160440993</v>
      </c>
      <c r="H5" s="177">
        <v>37399524</v>
      </c>
      <c r="I5" s="177">
        <v>100087550</v>
      </c>
      <c r="J5" s="178">
        <v>6.0000000000000001E-3</v>
      </c>
      <c r="K5" s="179"/>
      <c r="L5" s="180"/>
      <c r="M5" s="180"/>
    </row>
    <row r="6" spans="2:13" s="163" customFormat="1" x14ac:dyDescent="0.4"/>
    <row r="7" spans="2:13" s="163" customFormat="1" x14ac:dyDescent="0.4"/>
    <row r="8" spans="2:13" s="163" customFormat="1" ht="19.5" customHeight="1" x14ac:dyDescent="0.4">
      <c r="B8" s="164" t="s">
        <v>326</v>
      </c>
      <c r="C8" s="165"/>
      <c r="D8" s="165"/>
      <c r="E8" s="165"/>
      <c r="F8" s="165"/>
      <c r="G8" s="165"/>
      <c r="H8" s="165"/>
      <c r="I8" s="165"/>
      <c r="J8" s="165"/>
      <c r="K8" s="166" t="s">
        <v>178</v>
      </c>
    </row>
    <row r="9" spans="2:13" s="163" customFormat="1" x14ac:dyDescent="0.4">
      <c r="B9" s="167" t="s">
        <v>294</v>
      </c>
      <c r="C9" s="168" t="s">
        <v>327</v>
      </c>
      <c r="D9" s="169" t="s">
        <v>328</v>
      </c>
      <c r="E9" s="169" t="s">
        <v>329</v>
      </c>
      <c r="F9" s="169" t="s">
        <v>330</v>
      </c>
      <c r="G9" s="169" t="s">
        <v>331</v>
      </c>
      <c r="H9" s="169" t="s">
        <v>332</v>
      </c>
      <c r="I9" s="169" t="s">
        <v>333</v>
      </c>
      <c r="J9" s="169" t="s">
        <v>334</v>
      </c>
      <c r="K9" s="169" t="s">
        <v>335</v>
      </c>
    </row>
    <row r="10" spans="2:13" s="163" customFormat="1" x14ac:dyDescent="0.4">
      <c r="B10" s="171"/>
      <c r="C10" s="172"/>
      <c r="D10" s="173"/>
      <c r="E10" s="173"/>
      <c r="F10" s="173"/>
      <c r="G10" s="173"/>
      <c r="H10" s="173"/>
      <c r="I10" s="173"/>
      <c r="J10" s="173"/>
      <c r="K10" s="173"/>
    </row>
    <row r="11" spans="2:13" s="163" customFormat="1" ht="34.15" customHeight="1" x14ac:dyDescent="0.4">
      <c r="B11" s="175">
        <f>SUM(C11:K11)</f>
        <v>39616059915</v>
      </c>
      <c r="C11" s="176">
        <v>3279894412</v>
      </c>
      <c r="D11" s="181">
        <v>3447778244</v>
      </c>
      <c r="E11" s="181">
        <v>3254930900</v>
      </c>
      <c r="F11" s="181">
        <v>3318999732</v>
      </c>
      <c r="G11" s="177">
        <v>3374461017</v>
      </c>
      <c r="H11" s="177">
        <v>11614544683</v>
      </c>
      <c r="I11" s="177">
        <v>6990895997</v>
      </c>
      <c r="J11" s="177">
        <v>3915983284</v>
      </c>
      <c r="K11" s="177">
        <v>418571646</v>
      </c>
      <c r="M11" s="180"/>
    </row>
    <row r="12" spans="2:13" s="163" customFormat="1" x14ac:dyDescent="0.4"/>
    <row r="13" spans="2:13" s="163" customFormat="1" x14ac:dyDescent="0.4"/>
    <row r="14" spans="2:13" s="163" customFormat="1" ht="19.5" customHeight="1" x14ac:dyDescent="0.4">
      <c r="B14" s="164" t="s">
        <v>336</v>
      </c>
      <c r="E14" s="165"/>
      <c r="F14" s="165"/>
      <c r="G14" s="165"/>
      <c r="H14" s="166" t="s">
        <v>178</v>
      </c>
    </row>
    <row r="15" spans="2:13" s="163" customFormat="1" ht="13.15" customHeight="1" x14ac:dyDescent="0.4">
      <c r="B15" s="167" t="s">
        <v>337</v>
      </c>
      <c r="C15" s="182" t="s">
        <v>338</v>
      </c>
      <c r="D15" s="183"/>
      <c r="E15" s="183"/>
      <c r="F15" s="183"/>
      <c r="G15" s="183"/>
      <c r="H15" s="184"/>
    </row>
    <row r="16" spans="2:13" s="163" customFormat="1" ht="20.25" customHeight="1" x14ac:dyDescent="0.4">
      <c r="B16" s="171"/>
      <c r="C16" s="185"/>
      <c r="D16" s="186"/>
      <c r="E16" s="186"/>
      <c r="F16" s="186"/>
      <c r="G16" s="186"/>
      <c r="H16" s="187"/>
    </row>
    <row r="17" spans="2:8" s="163" customFormat="1" ht="32.450000000000003" customHeight="1" x14ac:dyDescent="0.4">
      <c r="B17" s="188" t="s">
        <v>12</v>
      </c>
      <c r="C17" s="189" t="s">
        <v>12</v>
      </c>
      <c r="D17" s="190"/>
      <c r="E17" s="190"/>
      <c r="F17" s="190"/>
      <c r="G17" s="190"/>
      <c r="H17" s="191"/>
    </row>
    <row r="18" spans="2:8" s="163" customFormat="1" ht="9.75" customHeight="1" x14ac:dyDescent="0.4"/>
    <row r="19" spans="2:8" s="163" customFormat="1" x14ac:dyDescent="0.4"/>
  </sheetData>
  <mergeCells count="23">
    <mergeCell ref="C17:H17"/>
    <mergeCell ref="H9:H10"/>
    <mergeCell ref="I9:I10"/>
    <mergeCell ref="J9:J10"/>
    <mergeCell ref="K9:K10"/>
    <mergeCell ref="B15:B16"/>
    <mergeCell ref="C15:H16"/>
    <mergeCell ref="H3:H4"/>
    <mergeCell ref="I3:I4"/>
    <mergeCell ref="J3:J4"/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</mergeCells>
  <phoneticPr fontId="10"/>
  <printOptions horizontalCentered="1"/>
  <pageMargins left="0.19685039370078741" right="0.19685039370078741" top="0.27559055118110237" bottom="0.19685039370078741" header="0.59055118110236227" footer="0.3937007874015748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C302C-1570-4D11-9226-C6C316DA199A}">
  <dimension ref="B1:H11"/>
  <sheetViews>
    <sheetView view="pageBreakPreview" zoomScale="110" zoomScaleNormal="100" zoomScaleSheetLayoutView="110" workbookViewId="0">
      <selection sqref="A1:D1"/>
    </sheetView>
  </sheetViews>
  <sheetFormatPr defaultColWidth="9" defaultRowHeight="13.5" x14ac:dyDescent="0.4"/>
  <cols>
    <col min="1" max="1" width="5.125" style="59" customWidth="1"/>
    <col min="2" max="7" width="16.625" style="59" customWidth="1"/>
    <col min="8" max="8" width="0.875" style="59" customWidth="1"/>
    <col min="9" max="16384" width="9" style="59"/>
  </cols>
  <sheetData>
    <row r="1" spans="2:8" ht="49.5" customHeight="1" x14ac:dyDescent="0.4"/>
    <row r="2" spans="2:8" ht="15.75" customHeight="1" x14ac:dyDescent="0.4">
      <c r="B2" s="193" t="s">
        <v>339</v>
      </c>
      <c r="G2" s="194" t="s">
        <v>230</v>
      </c>
    </row>
    <row r="3" spans="2:8" s="64" customFormat="1" ht="23.1" customHeight="1" x14ac:dyDescent="0.4">
      <c r="B3" s="104" t="s">
        <v>340</v>
      </c>
      <c r="C3" s="104" t="s">
        <v>341</v>
      </c>
      <c r="D3" s="104" t="s">
        <v>342</v>
      </c>
      <c r="E3" s="195" t="s">
        <v>343</v>
      </c>
      <c r="F3" s="196"/>
      <c r="G3" s="104" t="s">
        <v>344</v>
      </c>
      <c r="H3" s="65"/>
    </row>
    <row r="4" spans="2:8" s="64" customFormat="1" ht="23.1" customHeight="1" x14ac:dyDescent="0.4">
      <c r="B4" s="107"/>
      <c r="C4" s="107"/>
      <c r="D4" s="107"/>
      <c r="E4" s="122" t="s">
        <v>345</v>
      </c>
      <c r="F4" s="122" t="s">
        <v>346</v>
      </c>
      <c r="G4" s="107"/>
      <c r="H4" s="65"/>
    </row>
    <row r="5" spans="2:8" s="64" customFormat="1" ht="27" customHeight="1" x14ac:dyDescent="0.4">
      <c r="B5" s="110" t="s">
        <v>347</v>
      </c>
      <c r="C5" s="197">
        <v>51472007</v>
      </c>
      <c r="D5" s="197">
        <v>2293392</v>
      </c>
      <c r="E5" s="197">
        <v>0</v>
      </c>
      <c r="F5" s="197">
        <v>0</v>
      </c>
      <c r="G5" s="197">
        <f>C5+D5-E5-F5</f>
        <v>53765399</v>
      </c>
      <c r="H5" s="65"/>
    </row>
    <row r="6" spans="2:8" s="64" customFormat="1" ht="27" customHeight="1" x14ac:dyDescent="0.4">
      <c r="B6" s="110" t="s">
        <v>348</v>
      </c>
      <c r="C6" s="197">
        <v>1349219</v>
      </c>
      <c r="D6" s="197">
        <v>408989</v>
      </c>
      <c r="E6" s="197">
        <v>0</v>
      </c>
      <c r="F6" s="197">
        <v>0</v>
      </c>
      <c r="G6" s="197">
        <f t="shared" ref="G6:G9" si="0">C6+D6-E6-F6</f>
        <v>1758208</v>
      </c>
      <c r="H6" s="65"/>
    </row>
    <row r="7" spans="2:8" s="64" customFormat="1" ht="27" customHeight="1" x14ac:dyDescent="0.4">
      <c r="B7" s="110" t="s">
        <v>349</v>
      </c>
      <c r="C7" s="197">
        <v>8355031279</v>
      </c>
      <c r="D7" s="197">
        <v>0</v>
      </c>
      <c r="E7" s="197">
        <v>0</v>
      </c>
      <c r="F7" s="197">
        <v>694468344</v>
      </c>
      <c r="G7" s="197">
        <f t="shared" si="0"/>
        <v>7660562935</v>
      </c>
      <c r="H7" s="65"/>
    </row>
    <row r="8" spans="2:8" s="64" customFormat="1" ht="27" customHeight="1" x14ac:dyDescent="0.4">
      <c r="B8" s="110" t="s">
        <v>350</v>
      </c>
      <c r="C8" s="197">
        <v>0</v>
      </c>
      <c r="D8" s="197">
        <v>0</v>
      </c>
      <c r="E8" s="197">
        <v>0</v>
      </c>
      <c r="F8" s="197">
        <v>0</v>
      </c>
      <c r="G8" s="197">
        <f t="shared" si="0"/>
        <v>0</v>
      </c>
      <c r="H8" s="65"/>
    </row>
    <row r="9" spans="2:8" s="64" customFormat="1" ht="27" customHeight="1" x14ac:dyDescent="0.4">
      <c r="B9" s="110" t="s">
        <v>351</v>
      </c>
      <c r="C9" s="197">
        <v>335029538</v>
      </c>
      <c r="D9" s="197">
        <v>342399368</v>
      </c>
      <c r="E9" s="197">
        <v>335029538</v>
      </c>
      <c r="F9" s="197">
        <v>0</v>
      </c>
      <c r="G9" s="197">
        <f t="shared" si="0"/>
        <v>342399368</v>
      </c>
      <c r="H9" s="65"/>
    </row>
    <row r="10" spans="2:8" s="64" customFormat="1" ht="29.1" customHeight="1" x14ac:dyDescent="0.4">
      <c r="B10" s="113" t="s">
        <v>223</v>
      </c>
      <c r="C10" s="197">
        <f>SUM(C5:C9)</f>
        <v>8742882043</v>
      </c>
      <c r="D10" s="197">
        <f t="shared" ref="D10:G10" si="1">SUM(D5:D9)</f>
        <v>345101749</v>
      </c>
      <c r="E10" s="197">
        <f t="shared" si="1"/>
        <v>335029538</v>
      </c>
      <c r="F10" s="197">
        <f t="shared" si="1"/>
        <v>694468344</v>
      </c>
      <c r="G10" s="197">
        <f t="shared" si="1"/>
        <v>8058485910</v>
      </c>
      <c r="H10" s="65"/>
    </row>
    <row r="11" spans="2:8" ht="5.25" customHeight="1" x14ac:dyDescent="0.4"/>
  </sheetData>
  <mergeCells count="5">
    <mergeCell ref="B3:B4"/>
    <mergeCell ref="C3:C4"/>
    <mergeCell ref="D3:D4"/>
    <mergeCell ref="E3:F3"/>
    <mergeCell ref="G3:G4"/>
  </mergeCells>
  <phoneticPr fontId="10"/>
  <printOptions horizontalCentered="1"/>
  <pageMargins left="0.19685039370078741" right="0.11811023622047245" top="0.35433070866141736" bottom="0.35433070866141736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A1ACE-24CC-476C-A2E0-F8272410F461}">
  <dimension ref="A1:H20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3.625" style="59" customWidth="1"/>
    <col min="2" max="3" width="12.875" style="59" customWidth="1"/>
    <col min="4" max="4" width="20.125" style="198" customWidth="1"/>
    <col min="5" max="5" width="12.75" style="198" customWidth="1"/>
    <col min="6" max="6" width="16.375" style="199" customWidth="1"/>
    <col min="7" max="7" width="20.625" style="198" customWidth="1"/>
    <col min="8" max="8" width="1" style="59" customWidth="1"/>
    <col min="9" max="9" width="1.5" style="59" customWidth="1"/>
    <col min="10" max="16384" width="9" style="59"/>
  </cols>
  <sheetData>
    <row r="1" spans="1:8" ht="33.75" customHeight="1" x14ac:dyDescent="0.4"/>
    <row r="2" spans="1:8" x14ac:dyDescent="0.4">
      <c r="A2" s="61"/>
      <c r="B2" s="200" t="s">
        <v>352</v>
      </c>
      <c r="C2" s="61"/>
      <c r="D2" s="201"/>
      <c r="E2" s="201"/>
      <c r="F2" s="202"/>
      <c r="G2" s="201"/>
      <c r="H2" s="61"/>
    </row>
    <row r="3" spans="1:8" x14ac:dyDescent="0.4">
      <c r="A3" s="61"/>
      <c r="B3" s="200" t="s">
        <v>353</v>
      </c>
      <c r="C3" s="203"/>
      <c r="D3" s="204"/>
      <c r="E3" s="201"/>
      <c r="F3" s="202"/>
      <c r="G3" s="205" t="s">
        <v>354</v>
      </c>
      <c r="H3" s="61"/>
    </row>
    <row r="4" spans="1:8" ht="24.95" customHeight="1" x14ac:dyDescent="0.4">
      <c r="A4" s="61"/>
      <c r="B4" s="206" t="s">
        <v>355</v>
      </c>
      <c r="C4" s="206"/>
      <c r="D4" s="207" t="s">
        <v>356</v>
      </c>
      <c r="E4" s="207" t="s">
        <v>357</v>
      </c>
      <c r="F4" s="208" t="s">
        <v>358</v>
      </c>
      <c r="G4" s="207" t="s">
        <v>359</v>
      </c>
      <c r="H4" s="61"/>
    </row>
    <row r="5" spans="1:8" ht="24.95" customHeight="1" x14ac:dyDescent="0.4">
      <c r="A5" s="61"/>
      <c r="B5" s="209" t="s">
        <v>360</v>
      </c>
      <c r="C5" s="210"/>
      <c r="D5" s="211" t="s">
        <v>361</v>
      </c>
      <c r="E5" s="212" t="s">
        <v>362</v>
      </c>
      <c r="F5" s="213">
        <v>186049700</v>
      </c>
      <c r="G5" s="211" t="s">
        <v>363</v>
      </c>
      <c r="H5" s="61"/>
    </row>
    <row r="6" spans="1:8" ht="24.95" customHeight="1" x14ac:dyDescent="0.4">
      <c r="A6" s="61"/>
      <c r="B6" s="214"/>
      <c r="C6" s="215"/>
      <c r="D6" s="216" t="s">
        <v>364</v>
      </c>
      <c r="E6" s="212" t="s">
        <v>365</v>
      </c>
      <c r="F6" s="213">
        <v>32373265</v>
      </c>
      <c r="G6" s="211" t="s">
        <v>366</v>
      </c>
      <c r="H6" s="61"/>
    </row>
    <row r="7" spans="1:8" ht="24.95" customHeight="1" x14ac:dyDescent="0.4">
      <c r="A7" s="61"/>
      <c r="B7" s="214"/>
      <c r="C7" s="215"/>
      <c r="D7" s="216" t="s">
        <v>367</v>
      </c>
      <c r="E7" s="212" t="s">
        <v>368</v>
      </c>
      <c r="F7" s="213">
        <v>20760000</v>
      </c>
      <c r="G7" s="211" t="s">
        <v>369</v>
      </c>
      <c r="H7" s="61"/>
    </row>
    <row r="8" spans="1:8" ht="24.95" customHeight="1" x14ac:dyDescent="0.4">
      <c r="A8" s="61"/>
      <c r="B8" s="214"/>
      <c r="C8" s="215"/>
      <c r="D8" s="216" t="s">
        <v>370</v>
      </c>
      <c r="E8" s="212" t="s">
        <v>371</v>
      </c>
      <c r="F8" s="213">
        <v>12380000</v>
      </c>
      <c r="G8" s="211" t="s">
        <v>372</v>
      </c>
      <c r="H8" s="61"/>
    </row>
    <row r="9" spans="1:8" ht="24.95" customHeight="1" x14ac:dyDescent="0.4">
      <c r="A9" s="61"/>
      <c r="B9" s="214"/>
      <c r="C9" s="215"/>
      <c r="D9" s="216" t="s">
        <v>373</v>
      </c>
      <c r="E9" s="217" t="s">
        <v>374</v>
      </c>
      <c r="F9" s="213">
        <v>14535900</v>
      </c>
      <c r="G9" s="207" t="s">
        <v>12</v>
      </c>
      <c r="H9" s="61"/>
    </row>
    <row r="10" spans="1:8" ht="24.95" customHeight="1" x14ac:dyDescent="0.4">
      <c r="A10" s="61"/>
      <c r="B10" s="218"/>
      <c r="C10" s="219"/>
      <c r="D10" s="220" t="s">
        <v>375</v>
      </c>
      <c r="E10" s="221"/>
      <c r="F10" s="213">
        <f>SUM(F5:F9)</f>
        <v>266098865</v>
      </c>
      <c r="G10" s="222"/>
      <c r="H10" s="61"/>
    </row>
    <row r="11" spans="1:8" ht="24.95" customHeight="1" x14ac:dyDescent="0.4">
      <c r="A11" s="61"/>
      <c r="B11" s="223" t="s">
        <v>376</v>
      </c>
      <c r="C11" s="224"/>
      <c r="D11" s="211" t="s">
        <v>377</v>
      </c>
      <c r="E11" s="212" t="s">
        <v>378</v>
      </c>
      <c r="F11" s="213">
        <v>3657743727</v>
      </c>
      <c r="G11" s="211" t="s">
        <v>379</v>
      </c>
      <c r="H11" s="61"/>
    </row>
    <row r="12" spans="1:8" ht="24.95" customHeight="1" x14ac:dyDescent="0.4">
      <c r="A12" s="61"/>
      <c r="B12" s="225"/>
      <c r="C12" s="226"/>
      <c r="D12" s="216" t="s">
        <v>380</v>
      </c>
      <c r="E12" s="212" t="s">
        <v>381</v>
      </c>
      <c r="F12" s="213">
        <v>840244000</v>
      </c>
      <c r="G12" s="211" t="s">
        <v>382</v>
      </c>
      <c r="H12" s="61"/>
    </row>
    <row r="13" spans="1:8" ht="24.95" customHeight="1" x14ac:dyDescent="0.4">
      <c r="A13" s="61"/>
      <c r="B13" s="225"/>
      <c r="C13" s="226"/>
      <c r="D13" s="227" t="s">
        <v>383</v>
      </c>
      <c r="E13" s="212" t="s">
        <v>228</v>
      </c>
      <c r="F13" s="213">
        <v>211803000</v>
      </c>
      <c r="G13" s="211" t="s">
        <v>384</v>
      </c>
      <c r="H13" s="61"/>
    </row>
    <row r="14" spans="1:8" ht="24.95" customHeight="1" x14ac:dyDescent="0.4">
      <c r="A14" s="61"/>
      <c r="B14" s="225"/>
      <c r="C14" s="226"/>
      <c r="D14" s="227" t="s">
        <v>385</v>
      </c>
      <c r="E14" s="212" t="s">
        <v>386</v>
      </c>
      <c r="F14" s="213">
        <v>93319079</v>
      </c>
      <c r="G14" s="211" t="s">
        <v>387</v>
      </c>
      <c r="H14" s="61"/>
    </row>
    <row r="15" spans="1:8" ht="24.95" customHeight="1" x14ac:dyDescent="0.4">
      <c r="A15" s="61"/>
      <c r="B15" s="225"/>
      <c r="C15" s="226"/>
      <c r="D15" s="227" t="s">
        <v>388</v>
      </c>
      <c r="E15" s="212" t="s">
        <v>389</v>
      </c>
      <c r="F15" s="213">
        <v>63888237</v>
      </c>
      <c r="G15" s="211" t="s">
        <v>390</v>
      </c>
      <c r="H15" s="61"/>
    </row>
    <row r="16" spans="1:8" ht="24.95" customHeight="1" x14ac:dyDescent="0.4">
      <c r="A16" s="61"/>
      <c r="B16" s="225"/>
      <c r="C16" s="226"/>
      <c r="D16" s="227" t="s">
        <v>373</v>
      </c>
      <c r="E16" s="217" t="s">
        <v>374</v>
      </c>
      <c r="F16" s="213">
        <f>5463535099-SUM(F10:F15)</f>
        <v>330438191</v>
      </c>
      <c r="G16" s="207" t="s">
        <v>12</v>
      </c>
      <c r="H16" s="61"/>
    </row>
    <row r="17" spans="1:8" ht="24.95" customHeight="1" x14ac:dyDescent="0.4">
      <c r="A17" s="61"/>
      <c r="B17" s="228"/>
      <c r="C17" s="229"/>
      <c r="D17" s="230" t="s">
        <v>375</v>
      </c>
      <c r="E17" s="221"/>
      <c r="F17" s="213">
        <f>SUM(F11:F16)</f>
        <v>5197436234</v>
      </c>
      <c r="G17" s="222"/>
      <c r="H17" s="61"/>
    </row>
    <row r="18" spans="1:8" ht="24.95" customHeight="1" x14ac:dyDescent="0.4">
      <c r="A18" s="61"/>
      <c r="B18" s="231" t="s">
        <v>316</v>
      </c>
      <c r="C18" s="232"/>
      <c r="D18" s="222"/>
      <c r="E18" s="221"/>
      <c r="F18" s="213">
        <f>SUM(F17,F10)</f>
        <v>5463535099</v>
      </c>
      <c r="G18" s="222"/>
      <c r="H18" s="61"/>
    </row>
    <row r="19" spans="1:8" ht="3.75" customHeight="1" x14ac:dyDescent="0.4">
      <c r="A19" s="61"/>
      <c r="B19" s="61"/>
      <c r="C19" s="61"/>
      <c r="D19" s="201"/>
      <c r="E19" s="201"/>
      <c r="F19" s="202"/>
      <c r="G19" s="201"/>
      <c r="H19" s="61"/>
    </row>
    <row r="20" spans="1:8" ht="12" customHeight="1" x14ac:dyDescent="0.4"/>
  </sheetData>
  <mergeCells count="4">
    <mergeCell ref="B4:C4"/>
    <mergeCell ref="B5:C10"/>
    <mergeCell ref="B11:C17"/>
    <mergeCell ref="B18:C18"/>
  </mergeCells>
  <phoneticPr fontId="10"/>
  <printOptions horizontalCentered="1"/>
  <pageMargins left="0.19685039370078741" right="0.19685039370078741" top="0.15748031496062992" bottom="0.15748031496062992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99283-AA3D-4EBE-85DA-0B243A3A2E89}">
  <dimension ref="B1:M28"/>
  <sheetViews>
    <sheetView view="pageBreakPreview" topLeftCell="A4" zoomScale="110" zoomScaleNormal="100" zoomScaleSheetLayoutView="110" workbookViewId="0">
      <selection sqref="A1:D1"/>
    </sheetView>
  </sheetViews>
  <sheetFormatPr defaultColWidth="9" defaultRowHeight="13.5" x14ac:dyDescent="0.4"/>
  <cols>
    <col min="1" max="1" width="0.5" style="59" customWidth="1"/>
    <col min="2" max="3" width="12.625" style="59" customWidth="1"/>
    <col min="4" max="4" width="5.625" style="59" bestFit="1" customWidth="1"/>
    <col min="5" max="5" width="12.75" style="59" bestFit="1" customWidth="1"/>
    <col min="6" max="6" width="11.125" style="59" customWidth="1"/>
    <col min="7" max="7" width="0.75" style="59" customWidth="1"/>
    <col min="8" max="8" width="16.75" style="233" customWidth="1"/>
    <col min="9" max="10" width="11" style="234" bestFit="1" customWidth="1"/>
    <col min="11" max="12" width="9" style="234"/>
    <col min="13" max="13" width="9" style="233"/>
    <col min="14" max="16384" width="9" style="59"/>
  </cols>
  <sheetData>
    <row r="1" spans="2:12" ht="27.75" customHeight="1" x14ac:dyDescent="0.4"/>
    <row r="2" spans="2:12" ht="15" customHeight="1" x14ac:dyDescent="0.4">
      <c r="B2" s="235" t="s">
        <v>391</v>
      </c>
      <c r="C2" s="235"/>
      <c r="D2" s="235"/>
      <c r="E2" s="235"/>
      <c r="F2" s="235"/>
    </row>
    <row r="3" spans="2:12" ht="14.25" customHeight="1" x14ac:dyDescent="0.15">
      <c r="B3" s="236" t="s">
        <v>392</v>
      </c>
      <c r="F3" s="237" t="s">
        <v>230</v>
      </c>
    </row>
    <row r="4" spans="2:12" x14ac:dyDescent="0.4">
      <c r="B4" s="238" t="s">
        <v>393</v>
      </c>
      <c r="C4" s="239" t="s">
        <v>340</v>
      </c>
      <c r="D4" s="240" t="s">
        <v>394</v>
      </c>
      <c r="E4" s="240"/>
      <c r="F4" s="241" t="s">
        <v>395</v>
      </c>
      <c r="I4" s="234" t="s">
        <v>396</v>
      </c>
      <c r="J4" s="234" t="s">
        <v>397</v>
      </c>
      <c r="K4" s="234" t="s">
        <v>398</v>
      </c>
      <c r="L4" s="234" t="s">
        <v>399</v>
      </c>
    </row>
    <row r="5" spans="2:12" x14ac:dyDescent="0.4">
      <c r="B5" s="242" t="s">
        <v>400</v>
      </c>
      <c r="C5" s="243" t="s">
        <v>401</v>
      </c>
      <c r="D5" s="244" t="s">
        <v>402</v>
      </c>
      <c r="E5" s="245"/>
      <c r="F5" s="246">
        <f>I5-J5+K5+L5</f>
        <v>12696747539</v>
      </c>
      <c r="I5" s="234">
        <v>12675407709</v>
      </c>
      <c r="J5" s="234">
        <v>592821179</v>
      </c>
      <c r="K5" s="234">
        <v>538341488</v>
      </c>
      <c r="L5" s="234">
        <v>75819521</v>
      </c>
    </row>
    <row r="6" spans="2:12" x14ac:dyDescent="0.4">
      <c r="B6" s="247"/>
      <c r="C6" s="248"/>
      <c r="D6" s="244" t="s">
        <v>403</v>
      </c>
      <c r="E6" s="245"/>
      <c r="F6" s="246">
        <f t="shared" ref="F6:F18" si="0">I6-J6+K6+L6</f>
        <v>300239030</v>
      </c>
      <c r="I6" s="234">
        <v>300239030</v>
      </c>
    </row>
    <row r="7" spans="2:12" x14ac:dyDescent="0.4">
      <c r="B7" s="247"/>
      <c r="C7" s="248"/>
      <c r="D7" s="244" t="s">
        <v>404</v>
      </c>
      <c r="E7" s="245"/>
      <c r="F7" s="246">
        <f t="shared" si="0"/>
        <v>8316000</v>
      </c>
      <c r="I7" s="234">
        <v>8316000</v>
      </c>
    </row>
    <row r="8" spans="2:12" x14ac:dyDescent="0.4">
      <c r="B8" s="247"/>
      <c r="C8" s="248"/>
      <c r="D8" s="244" t="s">
        <v>405</v>
      </c>
      <c r="E8" s="245"/>
      <c r="F8" s="246">
        <f t="shared" si="0"/>
        <v>57790000</v>
      </c>
      <c r="I8" s="234">
        <v>57790000</v>
      </c>
    </row>
    <row r="9" spans="2:12" x14ac:dyDescent="0.4">
      <c r="B9" s="247"/>
      <c r="C9" s="248"/>
      <c r="D9" s="244" t="s">
        <v>406</v>
      </c>
      <c r="E9" s="245"/>
      <c r="F9" s="246">
        <f t="shared" si="0"/>
        <v>37924000</v>
      </c>
      <c r="I9" s="234">
        <v>37924000</v>
      </c>
    </row>
    <row r="10" spans="2:12" x14ac:dyDescent="0.4">
      <c r="B10" s="247"/>
      <c r="C10" s="248"/>
      <c r="D10" s="244" t="s">
        <v>407</v>
      </c>
      <c r="E10" s="245"/>
      <c r="F10" s="246">
        <f t="shared" si="0"/>
        <v>1611116000</v>
      </c>
      <c r="I10" s="234">
        <v>1611116000</v>
      </c>
    </row>
    <row r="11" spans="2:12" x14ac:dyDescent="0.4">
      <c r="B11" s="247"/>
      <c r="C11" s="248"/>
      <c r="D11" s="244" t="s">
        <v>408</v>
      </c>
      <c r="E11" s="245"/>
      <c r="F11" s="246">
        <f t="shared" si="0"/>
        <v>51245289</v>
      </c>
      <c r="I11" s="234">
        <v>51245289</v>
      </c>
    </row>
    <row r="12" spans="2:12" x14ac:dyDescent="0.4">
      <c r="B12" s="247"/>
      <c r="C12" s="248"/>
      <c r="D12" s="244" t="s">
        <v>409</v>
      </c>
      <c r="E12" s="245"/>
      <c r="F12" s="246">
        <f t="shared" si="0"/>
        <v>62218412</v>
      </c>
      <c r="I12" s="234">
        <v>62218412</v>
      </c>
    </row>
    <row r="13" spans="2:12" x14ac:dyDescent="0.4">
      <c r="B13" s="247"/>
      <c r="C13" s="248"/>
      <c r="D13" s="244" t="s">
        <v>410</v>
      </c>
      <c r="E13" s="245"/>
      <c r="F13" s="246">
        <f t="shared" si="0"/>
        <v>18181000</v>
      </c>
      <c r="I13" s="234">
        <v>18181000</v>
      </c>
    </row>
    <row r="14" spans="2:12" x14ac:dyDescent="0.4">
      <c r="B14" s="247"/>
      <c r="C14" s="248"/>
      <c r="D14" s="244" t="s">
        <v>411</v>
      </c>
      <c r="E14" s="245"/>
      <c r="F14" s="246">
        <f t="shared" si="0"/>
        <v>218463000</v>
      </c>
      <c r="I14" s="234">
        <v>218463000</v>
      </c>
    </row>
    <row r="15" spans="2:12" x14ac:dyDescent="0.4">
      <c r="B15" s="247"/>
      <c r="C15" s="248"/>
      <c r="D15" s="244" t="s">
        <v>412</v>
      </c>
      <c r="E15" s="245"/>
      <c r="F15" s="246">
        <f t="shared" si="0"/>
        <v>3705817000</v>
      </c>
      <c r="I15" s="234">
        <v>3705817000</v>
      </c>
    </row>
    <row r="16" spans="2:12" x14ac:dyDescent="0.4">
      <c r="B16" s="247"/>
      <c r="C16" s="248"/>
      <c r="D16" s="244" t="s">
        <v>413</v>
      </c>
      <c r="E16" s="245"/>
      <c r="F16" s="246">
        <f t="shared" si="0"/>
        <v>12096000</v>
      </c>
      <c r="I16" s="234">
        <v>12096000</v>
      </c>
    </row>
    <row r="17" spans="2:12" x14ac:dyDescent="0.4">
      <c r="B17" s="247"/>
      <c r="C17" s="248"/>
      <c r="D17" s="244" t="s">
        <v>414</v>
      </c>
      <c r="E17" s="245"/>
      <c r="F17" s="246">
        <f t="shared" si="0"/>
        <v>286845204</v>
      </c>
      <c r="I17" s="234">
        <v>286164679</v>
      </c>
      <c r="J17" s="234">
        <v>4256067</v>
      </c>
      <c r="K17" s="234">
        <v>4936592</v>
      </c>
      <c r="L17" s="234">
        <v>0</v>
      </c>
    </row>
    <row r="18" spans="2:12" x14ac:dyDescent="0.4">
      <c r="B18" s="247"/>
      <c r="C18" s="248"/>
      <c r="D18" s="244" t="s">
        <v>415</v>
      </c>
      <c r="E18" s="245"/>
      <c r="F18" s="246">
        <f t="shared" si="0"/>
        <v>127320709</v>
      </c>
      <c r="I18" s="234">
        <v>127320709</v>
      </c>
    </row>
    <row r="19" spans="2:12" x14ac:dyDescent="0.4">
      <c r="B19" s="247"/>
      <c r="C19" s="249"/>
      <c r="D19" s="250" t="s">
        <v>416</v>
      </c>
      <c r="E19" s="251"/>
      <c r="F19" s="246">
        <f>SUM(F5:F18)</f>
        <v>19194319183</v>
      </c>
      <c r="J19" s="234" t="s">
        <v>417</v>
      </c>
    </row>
    <row r="20" spans="2:12" ht="13.5" customHeight="1" x14ac:dyDescent="0.4">
      <c r="B20" s="247"/>
      <c r="C20" s="252" t="s">
        <v>418</v>
      </c>
      <c r="D20" s="253" t="s">
        <v>419</v>
      </c>
      <c r="E20" s="254" t="s">
        <v>420</v>
      </c>
      <c r="F20" s="246">
        <f>I20+J20</f>
        <v>1204542000</v>
      </c>
      <c r="J20" s="234">
        <v>1204542000</v>
      </c>
    </row>
    <row r="21" spans="2:12" x14ac:dyDescent="0.4">
      <c r="B21" s="247"/>
      <c r="C21" s="255"/>
      <c r="D21" s="256"/>
      <c r="E21" s="254" t="s">
        <v>421</v>
      </c>
      <c r="F21" s="246">
        <f>I21+J21</f>
        <v>212817000</v>
      </c>
      <c r="J21" s="234">
        <v>212817000</v>
      </c>
    </row>
    <row r="22" spans="2:12" x14ac:dyDescent="0.4">
      <c r="B22" s="247"/>
      <c r="C22" s="248"/>
      <c r="D22" s="257"/>
      <c r="E22" s="258" t="s">
        <v>422</v>
      </c>
      <c r="F22" s="246">
        <f>SUM(F20:F21)</f>
        <v>1417359000</v>
      </c>
    </row>
    <row r="23" spans="2:12" ht="13.5" customHeight="1" x14ac:dyDescent="0.4">
      <c r="B23" s="247"/>
      <c r="C23" s="248"/>
      <c r="D23" s="253" t="s">
        <v>423</v>
      </c>
      <c r="E23" s="254" t="s">
        <v>420</v>
      </c>
      <c r="F23" s="246">
        <f>I23+J23</f>
        <v>3783009723</v>
      </c>
      <c r="I23" s="234">
        <v>4987551723</v>
      </c>
      <c r="J23" s="234">
        <f>-J20</f>
        <v>-1204542000</v>
      </c>
    </row>
    <row r="24" spans="2:12" x14ac:dyDescent="0.4">
      <c r="B24" s="247"/>
      <c r="C24" s="248"/>
      <c r="D24" s="256"/>
      <c r="E24" s="254" t="s">
        <v>421</v>
      </c>
      <c r="F24" s="246">
        <f>I24+J24</f>
        <v>1759558334</v>
      </c>
      <c r="I24" s="234">
        <v>1972375334</v>
      </c>
      <c r="J24" s="234">
        <f>-J21</f>
        <v>-212817000</v>
      </c>
    </row>
    <row r="25" spans="2:12" x14ac:dyDescent="0.4">
      <c r="B25" s="247"/>
      <c r="C25" s="248"/>
      <c r="D25" s="257"/>
      <c r="E25" s="258" t="s">
        <v>422</v>
      </c>
      <c r="F25" s="246">
        <f>SUM(F23:F24)</f>
        <v>5542568057</v>
      </c>
    </row>
    <row r="26" spans="2:12" x14ac:dyDescent="0.4">
      <c r="B26" s="247"/>
      <c r="C26" s="249"/>
      <c r="D26" s="250" t="s">
        <v>416</v>
      </c>
      <c r="E26" s="251"/>
      <c r="F26" s="246">
        <f>SUM(F22,F25)</f>
        <v>6959927057</v>
      </c>
    </row>
    <row r="27" spans="2:12" x14ac:dyDescent="0.4">
      <c r="B27" s="259"/>
      <c r="C27" s="260" t="s">
        <v>223</v>
      </c>
      <c r="D27" s="261"/>
      <c r="E27" s="262"/>
      <c r="F27" s="246">
        <f>SUM(F19,F26)</f>
        <v>26154246240</v>
      </c>
    </row>
    <row r="28" spans="2:12" ht="1.9" customHeight="1" x14ac:dyDescent="0.4"/>
  </sheetData>
  <mergeCells count="23">
    <mergeCell ref="C27:E27"/>
    <mergeCell ref="D18:E18"/>
    <mergeCell ref="D19:E19"/>
    <mergeCell ref="C20:C26"/>
    <mergeCell ref="D20:D22"/>
    <mergeCell ref="D23:D25"/>
    <mergeCell ref="D26:E26"/>
    <mergeCell ref="D12:E12"/>
    <mergeCell ref="D13:E13"/>
    <mergeCell ref="D14:E14"/>
    <mergeCell ref="D15:E15"/>
    <mergeCell ref="D16:E16"/>
    <mergeCell ref="D17:E17"/>
    <mergeCell ref="B2:F2"/>
    <mergeCell ref="B5:B27"/>
    <mergeCell ref="C5:C19"/>
    <mergeCell ref="D5:E5"/>
    <mergeCell ref="D6:E6"/>
    <mergeCell ref="D7:E7"/>
    <mergeCell ref="D8:E8"/>
    <mergeCell ref="D9:E9"/>
    <mergeCell ref="D10:E10"/>
    <mergeCell ref="D11:E11"/>
  </mergeCells>
  <phoneticPr fontId="10"/>
  <printOptions horizontalCentered="1"/>
  <pageMargins left="0.19685039370078741" right="0.19685039370078741" top="0.19685039370078741" bottom="0.19685039370078741" header="0.31496062992125984" footer="0.31496062992125984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499F-4D50-473E-BC00-BE6E6B126A29}">
  <dimension ref="A1:L15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8.125" style="263" customWidth="1"/>
    <col min="2" max="2" width="5" style="263" customWidth="1"/>
    <col min="3" max="3" width="23.625" style="263" customWidth="1"/>
    <col min="4" max="8" width="15.625" style="263" customWidth="1"/>
    <col min="9" max="9" width="1.25" style="263" customWidth="1"/>
    <col min="10" max="10" width="12.625" style="263" customWidth="1"/>
    <col min="11" max="16384" width="9" style="59"/>
  </cols>
  <sheetData>
    <row r="1" spans="1:12" s="263" customFormat="1" ht="41.25" customHeight="1" x14ac:dyDescent="0.4"/>
    <row r="2" spans="1:12" s="263" customFormat="1" ht="18" customHeight="1" x14ac:dyDescent="0.4">
      <c r="C2" s="264" t="s">
        <v>424</v>
      </c>
      <c r="D2" s="265"/>
      <c r="E2" s="265"/>
      <c r="F2" s="266" t="s">
        <v>230</v>
      </c>
      <c r="G2" s="266"/>
      <c r="H2" s="266"/>
    </row>
    <row r="3" spans="1:12" s="263" customFormat="1" ht="24.95" customHeight="1" x14ac:dyDescent="0.4">
      <c r="C3" s="267" t="s">
        <v>355</v>
      </c>
      <c r="D3" s="267" t="s">
        <v>358</v>
      </c>
      <c r="E3" s="268" t="s">
        <v>425</v>
      </c>
      <c r="F3" s="267"/>
      <c r="G3" s="267"/>
      <c r="H3" s="267"/>
    </row>
    <row r="4" spans="1:12" s="269" customFormat="1" ht="27.95" customHeight="1" x14ac:dyDescent="0.4">
      <c r="C4" s="267"/>
      <c r="D4" s="267"/>
      <c r="E4" s="270" t="s">
        <v>426</v>
      </c>
      <c r="F4" s="271" t="s">
        <v>427</v>
      </c>
      <c r="G4" s="271" t="s">
        <v>428</v>
      </c>
      <c r="H4" s="271" t="s">
        <v>429</v>
      </c>
    </row>
    <row r="5" spans="1:12" s="263" customFormat="1" ht="30" customHeight="1" x14ac:dyDescent="0.4">
      <c r="C5" s="272" t="s">
        <v>430</v>
      </c>
      <c r="D5" s="273">
        <f>SUM(E5:H5)</f>
        <v>29064974824</v>
      </c>
      <c r="E5" s="273">
        <f>E11-E6</f>
        <v>5542568057</v>
      </c>
      <c r="F5" s="273">
        <v>1595100000</v>
      </c>
      <c r="G5" s="273">
        <f>G11-G7-G6</f>
        <v>17733124093</v>
      </c>
      <c r="H5" s="273">
        <f>J5-E5-F5-G5</f>
        <v>4194182674</v>
      </c>
      <c r="J5" s="274">
        <v>29064974824</v>
      </c>
      <c r="L5" s="275"/>
    </row>
    <row r="6" spans="1:12" s="263" customFormat="1" ht="30" customHeight="1" x14ac:dyDescent="0.4">
      <c r="C6" s="272" t="s">
        <v>431</v>
      </c>
      <c r="D6" s="273">
        <f t="shared" ref="D6:D8" si="0">SUM(E6:H6)</f>
        <v>4857897539</v>
      </c>
      <c r="E6" s="273">
        <f>財源明細!F22</f>
        <v>1417359000</v>
      </c>
      <c r="F6" s="273">
        <f>F11-F5</f>
        <v>2404300000</v>
      </c>
      <c r="G6" s="273">
        <f>J6-E6-F6</f>
        <v>1036238539</v>
      </c>
      <c r="H6" s="273">
        <v>0</v>
      </c>
      <c r="J6" s="274">
        <v>4857897539</v>
      </c>
    </row>
    <row r="7" spans="1:12" s="263" customFormat="1" ht="30" customHeight="1" x14ac:dyDescent="0.4">
      <c r="C7" s="272" t="s">
        <v>432</v>
      </c>
      <c r="D7" s="273">
        <f t="shared" si="0"/>
        <v>949956551</v>
      </c>
      <c r="E7" s="273">
        <v>0</v>
      </c>
      <c r="F7" s="273">
        <v>0</v>
      </c>
      <c r="G7" s="273">
        <f>J7-H7</f>
        <v>424956551</v>
      </c>
      <c r="H7" s="273">
        <v>525000000</v>
      </c>
      <c r="J7" s="274">
        <v>949956551</v>
      </c>
    </row>
    <row r="8" spans="1:12" s="263" customFormat="1" ht="30" customHeight="1" x14ac:dyDescent="0.4">
      <c r="C8" s="272" t="s">
        <v>346</v>
      </c>
      <c r="D8" s="273">
        <f t="shared" si="0"/>
        <v>0</v>
      </c>
      <c r="E8" s="273">
        <v>0</v>
      </c>
      <c r="F8" s="273">
        <v>0</v>
      </c>
      <c r="G8" s="273">
        <v>0</v>
      </c>
      <c r="H8" s="273">
        <v>0</v>
      </c>
      <c r="J8" s="274">
        <v>0</v>
      </c>
    </row>
    <row r="9" spans="1:12" s="263" customFormat="1" ht="30" customHeight="1" x14ac:dyDescent="0.4">
      <c r="C9" s="276" t="s">
        <v>316</v>
      </c>
      <c r="D9" s="273">
        <f>SUM(D5:D8)</f>
        <v>34872828914</v>
      </c>
      <c r="E9" s="273">
        <f t="shared" ref="E9:H9" si="1">SUM(E5:E8)</f>
        <v>6959927057</v>
      </c>
      <c r="F9" s="273">
        <f t="shared" si="1"/>
        <v>3999400000</v>
      </c>
      <c r="G9" s="273">
        <f t="shared" si="1"/>
        <v>19194319183</v>
      </c>
      <c r="H9" s="273">
        <f t="shared" si="1"/>
        <v>4719182674</v>
      </c>
      <c r="J9" s="274"/>
    </row>
    <row r="10" spans="1:12" s="277" customFormat="1" ht="3.75" customHeight="1" x14ac:dyDescent="0.4">
      <c r="J10" s="274"/>
    </row>
    <row r="11" spans="1:12" s="277" customFormat="1" ht="21.75" customHeight="1" x14ac:dyDescent="0.4">
      <c r="E11" s="277">
        <f>財源明細!F26</f>
        <v>6959927057</v>
      </c>
      <c r="F11" s="277">
        <v>3999400000</v>
      </c>
      <c r="G11" s="277">
        <f>財源明細!F19</f>
        <v>19194319183</v>
      </c>
    </row>
    <row r="12" spans="1:12" x14ac:dyDescent="0.4">
      <c r="A12" s="277"/>
      <c r="B12" s="277"/>
      <c r="C12" s="278"/>
      <c r="D12" s="278"/>
      <c r="E12" s="278"/>
      <c r="F12" s="278"/>
      <c r="G12" s="278"/>
      <c r="H12" s="278"/>
      <c r="I12" s="277"/>
      <c r="J12" s="277"/>
    </row>
    <row r="13" spans="1:12" x14ac:dyDescent="0.4">
      <c r="A13" s="277"/>
      <c r="B13" s="277"/>
      <c r="C13" s="279"/>
      <c r="D13" s="279"/>
      <c r="E13" s="279"/>
      <c r="F13" s="279"/>
      <c r="G13" s="279"/>
      <c r="H13" s="279"/>
      <c r="I13" s="277"/>
      <c r="J13" s="277"/>
    </row>
    <row r="14" spans="1:12" x14ac:dyDescent="0.4">
      <c r="C14" s="280"/>
      <c r="D14" s="279"/>
      <c r="E14" s="280"/>
      <c r="F14" s="280"/>
      <c r="G14" s="280"/>
      <c r="H14" s="280"/>
    </row>
    <row r="15" spans="1:12" x14ac:dyDescent="0.4">
      <c r="A15" s="269"/>
      <c r="B15" s="269"/>
      <c r="C15" s="269"/>
      <c r="D15" s="269"/>
      <c r="E15" s="269"/>
      <c r="F15" s="269"/>
      <c r="G15" s="269"/>
      <c r="H15" s="269"/>
      <c r="I15" s="269"/>
      <c r="J15" s="269"/>
    </row>
  </sheetData>
  <mergeCells count="6">
    <mergeCell ref="C2:E2"/>
    <mergeCell ref="F2:H2"/>
    <mergeCell ref="C3:C4"/>
    <mergeCell ref="D3:D4"/>
    <mergeCell ref="E3:H3"/>
    <mergeCell ref="C12:H12"/>
  </mergeCells>
  <phoneticPr fontId="10"/>
  <printOptions horizontalCentered="1"/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051DF-EB97-49E9-B146-60BBBC262BCF}">
  <dimension ref="A1:C9"/>
  <sheetViews>
    <sheetView view="pageBreakPreview" zoomScale="200" zoomScaleNormal="178" zoomScaleSheetLayoutView="200" workbookViewId="0">
      <selection sqref="A1:D1"/>
    </sheetView>
  </sheetViews>
  <sheetFormatPr defaultColWidth="9" defaultRowHeight="13.5" x14ac:dyDescent="0.4"/>
  <cols>
    <col min="1" max="1" width="0.375" style="59" customWidth="1"/>
    <col min="2" max="2" width="20.625" style="59" customWidth="1"/>
    <col min="3" max="3" width="10.625" style="77" customWidth="1"/>
    <col min="4" max="4" width="0.375" style="59" customWidth="1"/>
    <col min="5" max="16384" width="9" style="59"/>
  </cols>
  <sheetData>
    <row r="1" spans="1:3" ht="24.75" customHeight="1" x14ac:dyDescent="0.4"/>
    <row r="2" spans="1:3" ht="10.5" customHeight="1" x14ac:dyDescent="0.4">
      <c r="B2" s="281" t="s">
        <v>433</v>
      </c>
      <c r="C2" s="281"/>
    </row>
    <row r="3" spans="1:3" ht="9.75" customHeight="1" x14ac:dyDescent="0.4">
      <c r="B3" s="282" t="s">
        <v>434</v>
      </c>
      <c r="C3" s="283" t="s">
        <v>230</v>
      </c>
    </row>
    <row r="4" spans="1:3" ht="18.95" customHeight="1" x14ac:dyDescent="0.4">
      <c r="A4" s="61"/>
      <c r="B4" s="284" t="s">
        <v>244</v>
      </c>
      <c r="C4" s="285" t="s">
        <v>344</v>
      </c>
    </row>
    <row r="5" spans="1:3" ht="15" customHeight="1" x14ac:dyDescent="0.4">
      <c r="A5" s="61"/>
      <c r="B5" s="286" t="s">
        <v>435</v>
      </c>
      <c r="C5" s="287">
        <v>0</v>
      </c>
    </row>
    <row r="6" spans="1:3" ht="15" customHeight="1" x14ac:dyDescent="0.4">
      <c r="A6" s="61"/>
      <c r="B6" s="286" t="s">
        <v>436</v>
      </c>
      <c r="C6" s="288">
        <v>2537088551</v>
      </c>
    </row>
    <row r="7" spans="1:3" ht="15" customHeight="1" x14ac:dyDescent="0.4">
      <c r="A7" s="61"/>
      <c r="B7" s="286" t="s">
        <v>437</v>
      </c>
      <c r="C7" s="287">
        <v>0</v>
      </c>
    </row>
    <row r="8" spans="1:3" ht="15" customHeight="1" x14ac:dyDescent="0.4">
      <c r="A8" s="61"/>
      <c r="B8" s="289" t="s">
        <v>223</v>
      </c>
      <c r="C8" s="288">
        <f>SUM(C5:C7)</f>
        <v>2537088551</v>
      </c>
    </row>
    <row r="9" spans="1:3" ht="1.9" customHeight="1" x14ac:dyDescent="0.4"/>
  </sheetData>
  <mergeCells count="1">
    <mergeCell ref="B2:C2"/>
  </mergeCells>
  <phoneticPr fontId="10"/>
  <printOptions horizontalCentered="1"/>
  <pageMargins left="0.19685039370078741" right="0.19685039370078741" top="0.19685039370078741" bottom="0.15748031496062992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5"/>
  <sheetViews>
    <sheetView workbookViewId="0">
      <selection activeCell="F5" sqref="F5"/>
    </sheetView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2" t="s">
        <v>73</v>
      </c>
    </row>
    <row r="2" spans="1:5" ht="21" x14ac:dyDescent="0.15">
      <c r="A2" s="13" t="s">
        <v>74</v>
      </c>
      <c r="B2" s="14"/>
      <c r="C2" s="14"/>
      <c r="D2" s="14"/>
      <c r="E2" s="14"/>
    </row>
    <row r="3" spans="1:5" ht="13.5" x14ac:dyDescent="0.15">
      <c r="A3" s="15" t="s">
        <v>75</v>
      </c>
      <c r="B3" s="14"/>
      <c r="C3" s="14"/>
      <c r="D3" s="14"/>
      <c r="E3" s="14"/>
    </row>
    <row r="4" spans="1:5" ht="13.5" x14ac:dyDescent="0.15">
      <c r="A4" s="15" t="s">
        <v>76</v>
      </c>
      <c r="B4" s="14"/>
      <c r="C4" s="14"/>
      <c r="D4" s="14"/>
      <c r="E4" s="14"/>
    </row>
    <row r="5" spans="1:5" ht="17.100000000000001" customHeight="1" x14ac:dyDescent="0.15">
      <c r="E5" s="10" t="s">
        <v>3</v>
      </c>
    </row>
    <row r="6" spans="1:5" ht="27" customHeight="1" x14ac:dyDescent="0.15">
      <c r="A6" s="16" t="s">
        <v>4</v>
      </c>
      <c r="B6" s="16"/>
      <c r="C6" s="16"/>
      <c r="D6" s="16" t="s">
        <v>5</v>
      </c>
      <c r="E6" s="16"/>
    </row>
    <row r="7" spans="1:5" ht="17.100000000000001" customHeight="1" x14ac:dyDescent="0.15">
      <c r="A7" s="17" t="s">
        <v>77</v>
      </c>
      <c r="B7" s="17"/>
      <c r="C7" s="17"/>
      <c r="D7" s="18">
        <v>30528</v>
      </c>
      <c r="E7" s="19"/>
    </row>
    <row r="8" spans="1:5" ht="17.100000000000001" customHeight="1" x14ac:dyDescent="0.15">
      <c r="A8" s="17" t="s">
        <v>78</v>
      </c>
      <c r="B8" s="17"/>
      <c r="C8" s="17"/>
      <c r="D8" s="18">
        <v>16462</v>
      </c>
      <c r="E8" s="19"/>
    </row>
    <row r="9" spans="1:5" ht="17.100000000000001" customHeight="1" x14ac:dyDescent="0.15">
      <c r="A9" s="17" t="s">
        <v>79</v>
      </c>
      <c r="B9" s="17"/>
      <c r="C9" s="17"/>
      <c r="D9" s="18">
        <v>5540</v>
      </c>
      <c r="E9" s="19"/>
    </row>
    <row r="10" spans="1:5" ht="17.100000000000001" customHeight="1" x14ac:dyDescent="0.15">
      <c r="A10" s="17" t="s">
        <v>80</v>
      </c>
      <c r="B10" s="17"/>
      <c r="C10" s="17"/>
      <c r="D10" s="18">
        <v>5044</v>
      </c>
      <c r="E10" s="19"/>
    </row>
    <row r="11" spans="1:5" ht="17.100000000000001" customHeight="1" x14ac:dyDescent="0.15">
      <c r="A11" s="17" t="s">
        <v>81</v>
      </c>
      <c r="B11" s="17"/>
      <c r="C11" s="17"/>
      <c r="D11" s="18">
        <v>342</v>
      </c>
      <c r="E11" s="19"/>
    </row>
    <row r="12" spans="1:5" ht="17.100000000000001" customHeight="1" x14ac:dyDescent="0.15">
      <c r="A12" s="17" t="s">
        <v>82</v>
      </c>
      <c r="B12" s="17"/>
      <c r="C12" s="17"/>
      <c r="D12" s="18" t="s">
        <v>12</v>
      </c>
      <c r="E12" s="19"/>
    </row>
    <row r="13" spans="1:5" ht="17.100000000000001" customHeight="1" x14ac:dyDescent="0.15">
      <c r="A13" s="17" t="s">
        <v>23</v>
      </c>
      <c r="B13" s="17"/>
      <c r="C13" s="17"/>
      <c r="D13" s="18">
        <v>154</v>
      </c>
      <c r="E13" s="19"/>
    </row>
    <row r="14" spans="1:5" ht="17.100000000000001" customHeight="1" x14ac:dyDescent="0.15">
      <c r="A14" s="17" t="s">
        <v>83</v>
      </c>
      <c r="B14" s="17"/>
      <c r="C14" s="17"/>
      <c r="D14" s="18">
        <v>10380</v>
      </c>
      <c r="E14" s="19"/>
    </row>
    <row r="15" spans="1:5" ht="17.100000000000001" customHeight="1" x14ac:dyDescent="0.15">
      <c r="A15" s="17" t="s">
        <v>84</v>
      </c>
      <c r="B15" s="17"/>
      <c r="C15" s="17"/>
      <c r="D15" s="18">
        <v>4209</v>
      </c>
      <c r="E15" s="19"/>
    </row>
    <row r="16" spans="1:5" ht="17.100000000000001" customHeight="1" x14ac:dyDescent="0.15">
      <c r="A16" s="17" t="s">
        <v>85</v>
      </c>
      <c r="B16" s="17"/>
      <c r="C16" s="17"/>
      <c r="D16" s="18">
        <v>329</v>
      </c>
      <c r="E16" s="19"/>
    </row>
    <row r="17" spans="1:5" ht="17.100000000000001" customHeight="1" x14ac:dyDescent="0.15">
      <c r="A17" s="17" t="s">
        <v>86</v>
      </c>
      <c r="B17" s="17"/>
      <c r="C17" s="17"/>
      <c r="D17" s="18">
        <v>5842</v>
      </c>
      <c r="E17" s="19"/>
    </row>
    <row r="18" spans="1:5" ht="17.100000000000001" customHeight="1" x14ac:dyDescent="0.15">
      <c r="A18" s="17" t="s">
        <v>23</v>
      </c>
      <c r="B18" s="17"/>
      <c r="C18" s="17"/>
      <c r="D18" s="18" t="s">
        <v>12</v>
      </c>
      <c r="E18" s="19"/>
    </row>
    <row r="19" spans="1:5" ht="17.100000000000001" customHeight="1" x14ac:dyDescent="0.15">
      <c r="A19" s="17" t="s">
        <v>87</v>
      </c>
      <c r="B19" s="17"/>
      <c r="C19" s="17"/>
      <c r="D19" s="18">
        <v>542</v>
      </c>
      <c r="E19" s="19"/>
    </row>
    <row r="20" spans="1:5" ht="17.100000000000001" customHeight="1" x14ac:dyDescent="0.15">
      <c r="A20" s="17" t="s">
        <v>88</v>
      </c>
      <c r="B20" s="17"/>
      <c r="C20" s="17"/>
      <c r="D20" s="18">
        <v>260</v>
      </c>
      <c r="E20" s="19"/>
    </row>
    <row r="21" spans="1:5" ht="17.100000000000001" customHeight="1" x14ac:dyDescent="0.15">
      <c r="A21" s="17" t="s">
        <v>89</v>
      </c>
      <c r="B21" s="17"/>
      <c r="C21" s="17"/>
      <c r="D21" s="18">
        <v>3</v>
      </c>
      <c r="E21" s="19"/>
    </row>
    <row r="22" spans="1:5" ht="17.100000000000001" customHeight="1" x14ac:dyDescent="0.15">
      <c r="A22" s="17" t="s">
        <v>23</v>
      </c>
      <c r="B22" s="17"/>
      <c r="C22" s="17"/>
      <c r="D22" s="18">
        <v>279</v>
      </c>
      <c r="E22" s="19"/>
    </row>
    <row r="23" spans="1:5" ht="17.100000000000001" customHeight="1" x14ac:dyDescent="0.15">
      <c r="A23" s="17" t="s">
        <v>90</v>
      </c>
      <c r="B23" s="17"/>
      <c r="C23" s="17"/>
      <c r="D23" s="18">
        <v>14066</v>
      </c>
      <c r="E23" s="19"/>
    </row>
    <row r="24" spans="1:5" ht="17.100000000000001" customHeight="1" x14ac:dyDescent="0.15">
      <c r="A24" s="17" t="s">
        <v>91</v>
      </c>
      <c r="B24" s="17"/>
      <c r="C24" s="17"/>
      <c r="D24" s="18">
        <v>5464</v>
      </c>
      <c r="E24" s="19"/>
    </row>
    <row r="25" spans="1:5" ht="17.100000000000001" customHeight="1" x14ac:dyDescent="0.15">
      <c r="A25" s="17" t="s">
        <v>92</v>
      </c>
      <c r="B25" s="17"/>
      <c r="C25" s="17"/>
      <c r="D25" s="18">
        <v>5669</v>
      </c>
      <c r="E25" s="19"/>
    </row>
    <row r="26" spans="1:5" ht="17.100000000000001" customHeight="1" x14ac:dyDescent="0.15">
      <c r="A26" s="17" t="s">
        <v>93</v>
      </c>
      <c r="B26" s="17"/>
      <c r="C26" s="17"/>
      <c r="D26" s="18">
        <v>2373</v>
      </c>
      <c r="E26" s="19"/>
    </row>
    <row r="27" spans="1:5" ht="17.100000000000001" customHeight="1" x14ac:dyDescent="0.15">
      <c r="A27" s="17" t="s">
        <v>31</v>
      </c>
      <c r="B27" s="17"/>
      <c r="C27" s="17"/>
      <c r="D27" s="18">
        <v>560</v>
      </c>
      <c r="E27" s="19"/>
    </row>
    <row r="28" spans="1:5" ht="17.100000000000001" customHeight="1" x14ac:dyDescent="0.15">
      <c r="A28" s="17" t="s">
        <v>94</v>
      </c>
      <c r="B28" s="17"/>
      <c r="C28" s="17"/>
      <c r="D28" s="18">
        <v>1772</v>
      </c>
      <c r="E28" s="19"/>
    </row>
    <row r="29" spans="1:5" ht="17.100000000000001" customHeight="1" x14ac:dyDescent="0.15">
      <c r="A29" s="17" t="s">
        <v>95</v>
      </c>
      <c r="B29" s="17"/>
      <c r="C29" s="17"/>
      <c r="D29" s="18">
        <v>401</v>
      </c>
      <c r="E29" s="19"/>
    </row>
    <row r="30" spans="1:5" ht="17.100000000000001" customHeight="1" x14ac:dyDescent="0.15">
      <c r="A30" s="17" t="s">
        <v>50</v>
      </c>
      <c r="B30" s="17"/>
      <c r="C30" s="17"/>
      <c r="D30" s="18">
        <v>1371</v>
      </c>
      <c r="E30" s="19"/>
    </row>
    <row r="31" spans="1:5" ht="17.100000000000001" customHeight="1" x14ac:dyDescent="0.15">
      <c r="A31" s="20" t="s">
        <v>96</v>
      </c>
      <c r="B31" s="20"/>
      <c r="C31" s="20"/>
      <c r="D31" s="21">
        <v>28756</v>
      </c>
      <c r="E31" s="22"/>
    </row>
    <row r="32" spans="1:5" ht="17.100000000000001" customHeight="1" x14ac:dyDescent="0.15">
      <c r="A32" s="17" t="s">
        <v>97</v>
      </c>
      <c r="B32" s="17"/>
      <c r="C32" s="17"/>
      <c r="D32" s="18">
        <v>321</v>
      </c>
      <c r="E32" s="19"/>
    </row>
    <row r="33" spans="1:5" ht="17.100000000000001" customHeight="1" x14ac:dyDescent="0.15">
      <c r="A33" s="17" t="s">
        <v>98</v>
      </c>
      <c r="B33" s="17"/>
      <c r="C33" s="17"/>
      <c r="D33" s="18">
        <v>294</v>
      </c>
      <c r="E33" s="19"/>
    </row>
    <row r="34" spans="1:5" ht="17.100000000000001" customHeight="1" x14ac:dyDescent="0.15">
      <c r="A34" s="17" t="s">
        <v>99</v>
      </c>
      <c r="B34" s="17"/>
      <c r="C34" s="17"/>
      <c r="D34" s="18">
        <v>27</v>
      </c>
      <c r="E34" s="19"/>
    </row>
    <row r="35" spans="1:5" ht="17.100000000000001" customHeight="1" x14ac:dyDescent="0.15">
      <c r="A35" s="17" t="s">
        <v>100</v>
      </c>
      <c r="B35" s="17"/>
      <c r="C35" s="17"/>
      <c r="D35" s="18" t="s">
        <v>12</v>
      </c>
      <c r="E35" s="19"/>
    </row>
    <row r="36" spans="1:5" ht="17.100000000000001" customHeight="1" x14ac:dyDescent="0.15">
      <c r="A36" s="17" t="s">
        <v>101</v>
      </c>
      <c r="B36" s="17"/>
      <c r="C36" s="17"/>
      <c r="D36" s="18" t="s">
        <v>12</v>
      </c>
      <c r="E36" s="19"/>
    </row>
    <row r="37" spans="1:5" ht="17.100000000000001" customHeight="1" x14ac:dyDescent="0.15">
      <c r="A37" s="17" t="s">
        <v>50</v>
      </c>
      <c r="B37" s="17"/>
      <c r="C37" s="17"/>
      <c r="D37" s="18" t="s">
        <v>12</v>
      </c>
      <c r="E37" s="19"/>
    </row>
    <row r="38" spans="1:5" ht="17.100000000000001" customHeight="1" x14ac:dyDescent="0.15">
      <c r="A38" s="17" t="s">
        <v>102</v>
      </c>
      <c r="B38" s="17"/>
      <c r="C38" s="17"/>
      <c r="D38" s="18">
        <v>12</v>
      </c>
      <c r="E38" s="19"/>
    </row>
    <row r="39" spans="1:5" ht="17.100000000000001" customHeight="1" x14ac:dyDescent="0.15">
      <c r="A39" s="17" t="s">
        <v>103</v>
      </c>
      <c r="B39" s="17"/>
      <c r="C39" s="17"/>
      <c r="D39" s="18">
        <v>12</v>
      </c>
      <c r="E39" s="19"/>
    </row>
    <row r="40" spans="1:5" ht="17.100000000000001" customHeight="1" x14ac:dyDescent="0.15">
      <c r="A40" s="17" t="s">
        <v>50</v>
      </c>
      <c r="B40" s="17"/>
      <c r="C40" s="17"/>
      <c r="D40" s="18" t="s">
        <v>12</v>
      </c>
      <c r="E40" s="19"/>
    </row>
    <row r="41" spans="1:5" ht="17.100000000000001" customHeight="1" x14ac:dyDescent="0.15">
      <c r="A41" s="20" t="s">
        <v>104</v>
      </c>
      <c r="B41" s="20"/>
      <c r="C41" s="20"/>
      <c r="D41" s="21">
        <v>29065</v>
      </c>
      <c r="E41" s="22"/>
    </row>
    <row r="42" spans="1:5" ht="17.100000000000001" customHeight="1" x14ac:dyDescent="0.15">
      <c r="A42" s="3"/>
      <c r="B42" s="3"/>
      <c r="C42" s="3"/>
      <c r="D42" s="3"/>
      <c r="E42" s="3"/>
    </row>
    <row r="43" spans="1:5" x14ac:dyDescent="0.15">
      <c r="A43" s="11"/>
    </row>
    <row r="44" spans="1:5" x14ac:dyDescent="0.15">
      <c r="A44" s="11"/>
    </row>
    <row r="45" spans="1:5" x14ac:dyDescent="0.15">
      <c r="A45" s="11"/>
    </row>
  </sheetData>
  <mergeCells count="75">
    <mergeCell ref="A40:C40"/>
    <mergeCell ref="D40:E40"/>
    <mergeCell ref="A41:C41"/>
    <mergeCell ref="D41:E41"/>
    <mergeCell ref="A37:C37"/>
    <mergeCell ref="D37:E37"/>
    <mergeCell ref="A38:C38"/>
    <mergeCell ref="D38:E38"/>
    <mergeCell ref="A39:C39"/>
    <mergeCell ref="D39:E39"/>
    <mergeCell ref="A34:C34"/>
    <mergeCell ref="D34:E34"/>
    <mergeCell ref="A35:C35"/>
    <mergeCell ref="D35:E35"/>
    <mergeCell ref="A36:C36"/>
    <mergeCell ref="D36:E36"/>
    <mergeCell ref="A31:C31"/>
    <mergeCell ref="D31:E31"/>
    <mergeCell ref="A32:C32"/>
    <mergeCell ref="D32:E32"/>
    <mergeCell ref="A33:C33"/>
    <mergeCell ref="D33:E33"/>
    <mergeCell ref="A28:C28"/>
    <mergeCell ref="D28:E28"/>
    <mergeCell ref="A29:C29"/>
    <mergeCell ref="D29:E29"/>
    <mergeCell ref="A30:C30"/>
    <mergeCell ref="D30:E30"/>
    <mergeCell ref="A25:C25"/>
    <mergeCell ref="D25:E25"/>
    <mergeCell ref="A26:C26"/>
    <mergeCell ref="D26:E26"/>
    <mergeCell ref="A27:C27"/>
    <mergeCell ref="D27:E27"/>
    <mergeCell ref="A22:C22"/>
    <mergeCell ref="D22:E22"/>
    <mergeCell ref="A23:C23"/>
    <mergeCell ref="D23:E23"/>
    <mergeCell ref="A24:C24"/>
    <mergeCell ref="D24:E24"/>
    <mergeCell ref="A19:C19"/>
    <mergeCell ref="D19:E19"/>
    <mergeCell ref="A20:C20"/>
    <mergeCell ref="D20:E20"/>
    <mergeCell ref="A21:C21"/>
    <mergeCell ref="D21:E21"/>
    <mergeCell ref="A16:C16"/>
    <mergeCell ref="D16:E16"/>
    <mergeCell ref="A17:C17"/>
    <mergeCell ref="D17:E17"/>
    <mergeCell ref="A18:C18"/>
    <mergeCell ref="D18:E18"/>
    <mergeCell ref="A13:C13"/>
    <mergeCell ref="D13:E13"/>
    <mergeCell ref="A14:C14"/>
    <mergeCell ref="D14:E14"/>
    <mergeCell ref="A15:C15"/>
    <mergeCell ref="D15:E15"/>
    <mergeCell ref="A10:C10"/>
    <mergeCell ref="D10:E10"/>
    <mergeCell ref="A11:C11"/>
    <mergeCell ref="D11:E11"/>
    <mergeCell ref="A12:C12"/>
    <mergeCell ref="D12:E12"/>
    <mergeCell ref="A7:C7"/>
    <mergeCell ref="D7:E7"/>
    <mergeCell ref="A8:C8"/>
    <mergeCell ref="D8:E8"/>
    <mergeCell ref="A9:C9"/>
    <mergeCell ref="D9:E9"/>
    <mergeCell ref="A2:E2"/>
    <mergeCell ref="A3:E3"/>
    <mergeCell ref="A4:E4"/>
    <mergeCell ref="A6:C6"/>
    <mergeCell ref="D6:E6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6"/>
  <sheetViews>
    <sheetView workbookViewId="0"/>
  </sheetViews>
  <sheetFormatPr defaultColWidth="8.875" defaultRowHeight="11.25" x14ac:dyDescent="0.15"/>
  <cols>
    <col min="1" max="1" width="30.875" style="9" customWidth="1"/>
    <col min="2" max="7" width="18.875" style="9" customWidth="1"/>
    <col min="8" max="16384" width="8.875" style="9"/>
  </cols>
  <sheetData>
    <row r="1" spans="1:5" ht="17.100000000000001" customHeight="1" x14ac:dyDescent="0.15">
      <c r="E1" s="12" t="s">
        <v>105</v>
      </c>
    </row>
    <row r="2" spans="1:5" ht="21" x14ac:dyDescent="0.15">
      <c r="A2" s="13" t="s">
        <v>106</v>
      </c>
      <c r="B2" s="14"/>
      <c r="C2" s="14"/>
      <c r="D2" s="14"/>
      <c r="E2" s="14"/>
    </row>
    <row r="3" spans="1:5" ht="13.5" x14ac:dyDescent="0.15">
      <c r="A3" s="15" t="s">
        <v>75</v>
      </c>
      <c r="B3" s="14"/>
      <c r="C3" s="14"/>
      <c r="D3" s="14"/>
      <c r="E3" s="14"/>
    </row>
    <row r="4" spans="1:5" ht="13.5" x14ac:dyDescent="0.15">
      <c r="A4" s="15" t="s">
        <v>76</v>
      </c>
      <c r="B4" s="14"/>
      <c r="C4" s="14"/>
      <c r="D4" s="14"/>
      <c r="E4" s="14"/>
    </row>
    <row r="5" spans="1:5" ht="17.100000000000001" customHeight="1" x14ac:dyDescent="0.15">
      <c r="E5" s="10" t="s">
        <v>3</v>
      </c>
    </row>
    <row r="6" spans="1:5" ht="27" customHeight="1" x14ac:dyDescent="0.15">
      <c r="A6" s="4" t="s">
        <v>4</v>
      </c>
      <c r="B6" s="4" t="s">
        <v>107</v>
      </c>
      <c r="C6" s="4" t="s">
        <v>108</v>
      </c>
      <c r="D6" s="4" t="s">
        <v>109</v>
      </c>
      <c r="E6" s="4"/>
    </row>
    <row r="7" spans="1:5" ht="17.100000000000001" customHeight="1" x14ac:dyDescent="0.15">
      <c r="A7" s="1" t="s">
        <v>110</v>
      </c>
      <c r="B7" s="6">
        <v>94007</v>
      </c>
      <c r="C7" s="6">
        <v>140856</v>
      </c>
      <c r="D7" s="6">
        <v>-46849</v>
      </c>
      <c r="E7" s="8"/>
    </row>
    <row r="8" spans="1:5" ht="17.100000000000001" customHeight="1" x14ac:dyDescent="0.15">
      <c r="A8" s="2" t="s">
        <v>111</v>
      </c>
      <c r="B8" s="7">
        <v>-29065</v>
      </c>
      <c r="C8" s="5"/>
      <c r="D8" s="7">
        <v>-29065</v>
      </c>
      <c r="E8" s="5"/>
    </row>
    <row r="9" spans="1:5" ht="17.100000000000001" customHeight="1" x14ac:dyDescent="0.15">
      <c r="A9" s="2" t="s">
        <v>112</v>
      </c>
      <c r="B9" s="7">
        <v>26154</v>
      </c>
      <c r="C9" s="5"/>
      <c r="D9" s="7">
        <v>26154</v>
      </c>
      <c r="E9" s="5"/>
    </row>
    <row r="10" spans="1:5" ht="17.100000000000001" customHeight="1" x14ac:dyDescent="0.15">
      <c r="A10" s="2" t="s">
        <v>113</v>
      </c>
      <c r="B10" s="7">
        <v>19194</v>
      </c>
      <c r="C10" s="5"/>
      <c r="D10" s="7">
        <v>19194</v>
      </c>
      <c r="E10" s="5"/>
    </row>
    <row r="11" spans="1:5" ht="17.100000000000001" customHeight="1" x14ac:dyDescent="0.15">
      <c r="A11" s="2" t="s">
        <v>114</v>
      </c>
      <c r="B11" s="7">
        <v>6960</v>
      </c>
      <c r="C11" s="5"/>
      <c r="D11" s="7">
        <v>6960</v>
      </c>
      <c r="E11" s="5"/>
    </row>
    <row r="12" spans="1:5" ht="17.100000000000001" customHeight="1" x14ac:dyDescent="0.15">
      <c r="A12" s="1" t="s">
        <v>115</v>
      </c>
      <c r="B12" s="6">
        <v>-2911</v>
      </c>
      <c r="C12" s="8"/>
      <c r="D12" s="6">
        <v>-2911</v>
      </c>
      <c r="E12" s="8"/>
    </row>
    <row r="13" spans="1:5" ht="17.100000000000001" customHeight="1" x14ac:dyDescent="0.15">
      <c r="A13" s="2" t="s">
        <v>116</v>
      </c>
      <c r="B13" s="5"/>
      <c r="C13" s="7">
        <v>-2719</v>
      </c>
      <c r="D13" s="7">
        <v>2719</v>
      </c>
      <c r="E13" s="5"/>
    </row>
    <row r="14" spans="1:5" ht="17.100000000000001" customHeight="1" x14ac:dyDescent="0.15">
      <c r="A14" s="2" t="s">
        <v>117</v>
      </c>
      <c r="B14" s="5"/>
      <c r="C14" s="7">
        <v>4858</v>
      </c>
      <c r="D14" s="7">
        <v>-4858</v>
      </c>
      <c r="E14" s="5"/>
    </row>
    <row r="15" spans="1:5" ht="17.100000000000001" customHeight="1" x14ac:dyDescent="0.15">
      <c r="A15" s="2" t="s">
        <v>118</v>
      </c>
      <c r="B15" s="5"/>
      <c r="C15" s="7">
        <v>-5870</v>
      </c>
      <c r="D15" s="7">
        <v>5870</v>
      </c>
      <c r="E15" s="5"/>
    </row>
    <row r="16" spans="1:5" ht="17.100000000000001" customHeight="1" x14ac:dyDescent="0.15">
      <c r="A16" s="2" t="s">
        <v>119</v>
      </c>
      <c r="B16" s="5"/>
      <c r="C16" s="7">
        <v>950</v>
      </c>
      <c r="D16" s="7">
        <v>-950</v>
      </c>
      <c r="E16" s="5"/>
    </row>
    <row r="17" spans="1:5" ht="17.100000000000001" customHeight="1" x14ac:dyDescent="0.15">
      <c r="A17" s="2" t="s">
        <v>120</v>
      </c>
      <c r="B17" s="5"/>
      <c r="C17" s="7">
        <v>-2657</v>
      </c>
      <c r="D17" s="7">
        <v>2657</v>
      </c>
      <c r="E17" s="5"/>
    </row>
    <row r="18" spans="1:5" ht="17.100000000000001" customHeight="1" x14ac:dyDescent="0.15">
      <c r="A18" s="2" t="s">
        <v>121</v>
      </c>
      <c r="B18" s="7">
        <v>32</v>
      </c>
      <c r="C18" s="7">
        <v>32</v>
      </c>
      <c r="D18" s="5"/>
      <c r="E18" s="5"/>
    </row>
    <row r="19" spans="1:5" ht="17.100000000000001" customHeight="1" x14ac:dyDescent="0.15">
      <c r="A19" s="2" t="s">
        <v>122</v>
      </c>
      <c r="B19" s="7">
        <v>137</v>
      </c>
      <c r="C19" s="7">
        <v>137</v>
      </c>
      <c r="D19" s="5"/>
      <c r="E19" s="5"/>
    </row>
    <row r="20" spans="1:5" ht="17.100000000000001" customHeight="1" x14ac:dyDescent="0.15">
      <c r="A20" s="2" t="s">
        <v>123</v>
      </c>
      <c r="B20" s="7" t="s">
        <v>12</v>
      </c>
      <c r="C20" s="7" t="s">
        <v>12</v>
      </c>
      <c r="D20" s="7" t="s">
        <v>12</v>
      </c>
      <c r="E20" s="5"/>
    </row>
    <row r="21" spans="1:5" ht="17.100000000000001" customHeight="1" x14ac:dyDescent="0.15">
      <c r="A21" s="1" t="s">
        <v>124</v>
      </c>
      <c r="B21" s="6">
        <v>-2742</v>
      </c>
      <c r="C21" s="6">
        <v>-2550</v>
      </c>
      <c r="D21" s="6">
        <v>-191</v>
      </c>
      <c r="E21" s="8"/>
    </row>
    <row r="22" spans="1:5" ht="17.100000000000001" customHeight="1" x14ac:dyDescent="0.15">
      <c r="A22" s="1" t="s">
        <v>125</v>
      </c>
      <c r="B22" s="6">
        <v>91265</v>
      </c>
      <c r="C22" s="6">
        <v>138305</v>
      </c>
      <c r="D22" s="6">
        <v>-47040</v>
      </c>
      <c r="E22" s="8"/>
    </row>
    <row r="23" spans="1:5" ht="17.100000000000001" customHeight="1" x14ac:dyDescent="0.15">
      <c r="A23" s="3"/>
      <c r="B23" s="3"/>
      <c r="C23" s="3"/>
      <c r="D23" s="3"/>
      <c r="E23" s="3"/>
    </row>
    <row r="24" spans="1:5" x14ac:dyDescent="0.15">
      <c r="A24" s="11"/>
    </row>
    <row r="25" spans="1:5" x14ac:dyDescent="0.15">
      <c r="A25" s="11"/>
    </row>
    <row r="26" spans="1:5" x14ac:dyDescent="0.15">
      <c r="A26" s="11"/>
    </row>
  </sheetData>
  <mergeCells count="3">
    <mergeCell ref="A2:E2"/>
    <mergeCell ref="A3:E3"/>
    <mergeCell ref="A4:E4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2"/>
  <sheetViews>
    <sheetView workbookViewId="0"/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2" t="s">
        <v>126</v>
      </c>
    </row>
    <row r="2" spans="1:5" ht="21" x14ac:dyDescent="0.15">
      <c r="A2" s="13" t="s">
        <v>127</v>
      </c>
      <c r="B2" s="14"/>
      <c r="C2" s="14"/>
      <c r="D2" s="14"/>
      <c r="E2" s="14"/>
    </row>
    <row r="3" spans="1:5" ht="13.5" x14ac:dyDescent="0.15">
      <c r="A3" s="15" t="s">
        <v>75</v>
      </c>
      <c r="B3" s="14"/>
      <c r="C3" s="14"/>
      <c r="D3" s="14"/>
      <c r="E3" s="14"/>
    </row>
    <row r="4" spans="1:5" ht="13.5" x14ac:dyDescent="0.15">
      <c r="A4" s="15" t="s">
        <v>76</v>
      </c>
      <c r="B4" s="14"/>
      <c r="C4" s="14"/>
      <c r="D4" s="14"/>
      <c r="E4" s="14"/>
    </row>
    <row r="5" spans="1:5" ht="17.100000000000001" customHeight="1" x14ac:dyDescent="0.15">
      <c r="E5" s="10" t="s">
        <v>3</v>
      </c>
    </row>
    <row r="6" spans="1:5" ht="27" customHeight="1" x14ac:dyDescent="0.15">
      <c r="A6" s="16" t="s">
        <v>4</v>
      </c>
      <c r="B6" s="16"/>
      <c r="C6" s="16"/>
      <c r="D6" s="16" t="s">
        <v>5</v>
      </c>
      <c r="E6" s="16"/>
    </row>
    <row r="7" spans="1:5" ht="17.100000000000001" customHeight="1" x14ac:dyDescent="0.15">
      <c r="A7" s="17" t="s">
        <v>128</v>
      </c>
      <c r="B7" s="17"/>
      <c r="C7" s="17"/>
      <c r="D7" s="19"/>
      <c r="E7" s="19"/>
    </row>
    <row r="8" spans="1:5" ht="17.100000000000001" customHeight="1" x14ac:dyDescent="0.15">
      <c r="A8" s="17" t="s">
        <v>129</v>
      </c>
      <c r="B8" s="17"/>
      <c r="C8" s="17"/>
      <c r="D8" s="18">
        <v>24502</v>
      </c>
      <c r="E8" s="19"/>
    </row>
    <row r="9" spans="1:5" ht="17.100000000000001" customHeight="1" x14ac:dyDescent="0.15">
      <c r="A9" s="17" t="s">
        <v>130</v>
      </c>
      <c r="B9" s="17"/>
      <c r="C9" s="17"/>
      <c r="D9" s="18">
        <v>10436</v>
      </c>
      <c r="E9" s="19"/>
    </row>
    <row r="10" spans="1:5" ht="17.100000000000001" customHeight="1" x14ac:dyDescent="0.15">
      <c r="A10" s="17" t="s">
        <v>131</v>
      </c>
      <c r="B10" s="17"/>
      <c r="C10" s="17"/>
      <c r="D10" s="18">
        <v>5533</v>
      </c>
      <c r="E10" s="19"/>
    </row>
    <row r="11" spans="1:5" ht="17.100000000000001" customHeight="1" x14ac:dyDescent="0.15">
      <c r="A11" s="17" t="s">
        <v>132</v>
      </c>
      <c r="B11" s="17"/>
      <c r="C11" s="17"/>
      <c r="D11" s="18">
        <v>4442</v>
      </c>
      <c r="E11" s="19"/>
    </row>
    <row r="12" spans="1:5" ht="17.100000000000001" customHeight="1" x14ac:dyDescent="0.15">
      <c r="A12" s="17" t="s">
        <v>133</v>
      </c>
      <c r="B12" s="17"/>
      <c r="C12" s="17"/>
      <c r="D12" s="18">
        <v>260</v>
      </c>
      <c r="E12" s="19"/>
    </row>
    <row r="13" spans="1:5" ht="17.100000000000001" customHeight="1" x14ac:dyDescent="0.15">
      <c r="A13" s="17" t="s">
        <v>134</v>
      </c>
      <c r="B13" s="17"/>
      <c r="C13" s="17"/>
      <c r="D13" s="18">
        <v>201</v>
      </c>
      <c r="E13" s="19"/>
    </row>
    <row r="14" spans="1:5" ht="17.100000000000001" customHeight="1" x14ac:dyDescent="0.15">
      <c r="A14" s="17" t="s">
        <v>135</v>
      </c>
      <c r="B14" s="17"/>
      <c r="C14" s="17"/>
      <c r="D14" s="18">
        <v>14066</v>
      </c>
      <c r="E14" s="19"/>
    </row>
    <row r="15" spans="1:5" ht="17.100000000000001" customHeight="1" x14ac:dyDescent="0.15">
      <c r="A15" s="17" t="s">
        <v>136</v>
      </c>
      <c r="B15" s="17"/>
      <c r="C15" s="17"/>
      <c r="D15" s="18">
        <v>5464</v>
      </c>
      <c r="E15" s="19"/>
    </row>
    <row r="16" spans="1:5" ht="17.100000000000001" customHeight="1" x14ac:dyDescent="0.15">
      <c r="A16" s="17" t="s">
        <v>137</v>
      </c>
      <c r="B16" s="17"/>
      <c r="C16" s="17"/>
      <c r="D16" s="18">
        <v>5669</v>
      </c>
      <c r="E16" s="19"/>
    </row>
    <row r="17" spans="1:5" ht="17.100000000000001" customHeight="1" x14ac:dyDescent="0.15">
      <c r="A17" s="17" t="s">
        <v>138</v>
      </c>
      <c r="B17" s="17"/>
      <c r="C17" s="17"/>
      <c r="D17" s="18">
        <v>2373</v>
      </c>
      <c r="E17" s="19"/>
    </row>
    <row r="18" spans="1:5" ht="17.100000000000001" customHeight="1" x14ac:dyDescent="0.15">
      <c r="A18" s="17" t="s">
        <v>134</v>
      </c>
      <c r="B18" s="17"/>
      <c r="C18" s="17"/>
      <c r="D18" s="18">
        <v>560</v>
      </c>
      <c r="E18" s="19"/>
    </row>
    <row r="19" spans="1:5" ht="17.100000000000001" customHeight="1" x14ac:dyDescent="0.15">
      <c r="A19" s="17" t="s">
        <v>139</v>
      </c>
      <c r="B19" s="17"/>
      <c r="C19" s="17"/>
      <c r="D19" s="18">
        <v>25762</v>
      </c>
      <c r="E19" s="19"/>
    </row>
    <row r="20" spans="1:5" ht="17.100000000000001" customHeight="1" x14ac:dyDescent="0.15">
      <c r="A20" s="17" t="s">
        <v>140</v>
      </c>
      <c r="B20" s="17"/>
      <c r="C20" s="17"/>
      <c r="D20" s="18">
        <v>19172</v>
      </c>
      <c r="E20" s="19"/>
    </row>
    <row r="21" spans="1:5" ht="17.100000000000001" customHeight="1" x14ac:dyDescent="0.15">
      <c r="A21" s="17" t="s">
        <v>141</v>
      </c>
      <c r="B21" s="17"/>
      <c r="C21" s="17"/>
      <c r="D21" s="18">
        <v>5527</v>
      </c>
      <c r="E21" s="19"/>
    </row>
    <row r="22" spans="1:5" ht="17.100000000000001" customHeight="1" x14ac:dyDescent="0.15">
      <c r="A22" s="17" t="s">
        <v>142</v>
      </c>
      <c r="B22" s="17"/>
      <c r="C22" s="17"/>
      <c r="D22" s="18">
        <v>399</v>
      </c>
      <c r="E22" s="19"/>
    </row>
    <row r="23" spans="1:5" ht="17.100000000000001" customHeight="1" x14ac:dyDescent="0.15">
      <c r="A23" s="17" t="s">
        <v>143</v>
      </c>
      <c r="B23" s="17"/>
      <c r="C23" s="17"/>
      <c r="D23" s="18">
        <v>663</v>
      </c>
      <c r="E23" s="19"/>
    </row>
    <row r="24" spans="1:5" ht="17.100000000000001" customHeight="1" x14ac:dyDescent="0.15">
      <c r="A24" s="17" t="s">
        <v>144</v>
      </c>
      <c r="B24" s="17"/>
      <c r="C24" s="17"/>
      <c r="D24" s="18">
        <v>294</v>
      </c>
      <c r="E24" s="19"/>
    </row>
    <row r="25" spans="1:5" ht="17.100000000000001" customHeight="1" x14ac:dyDescent="0.15">
      <c r="A25" s="17" t="s">
        <v>145</v>
      </c>
      <c r="B25" s="17"/>
      <c r="C25" s="17"/>
      <c r="D25" s="18">
        <v>294</v>
      </c>
      <c r="E25" s="19"/>
    </row>
    <row r="26" spans="1:5" ht="17.100000000000001" customHeight="1" x14ac:dyDescent="0.15">
      <c r="A26" s="17" t="s">
        <v>146</v>
      </c>
      <c r="B26" s="17"/>
      <c r="C26" s="17"/>
      <c r="D26" s="18" t="s">
        <v>12</v>
      </c>
      <c r="E26" s="19"/>
    </row>
    <row r="27" spans="1:5" ht="17.100000000000001" customHeight="1" x14ac:dyDescent="0.15">
      <c r="A27" s="17" t="s">
        <v>147</v>
      </c>
      <c r="B27" s="17"/>
      <c r="C27" s="17"/>
      <c r="D27" s="18">
        <v>15</v>
      </c>
      <c r="E27" s="19"/>
    </row>
    <row r="28" spans="1:5" ht="17.100000000000001" customHeight="1" x14ac:dyDescent="0.15">
      <c r="A28" s="20" t="s">
        <v>148</v>
      </c>
      <c r="B28" s="20"/>
      <c r="C28" s="20"/>
      <c r="D28" s="21">
        <v>981</v>
      </c>
      <c r="E28" s="22"/>
    </row>
    <row r="29" spans="1:5" ht="17.100000000000001" customHeight="1" x14ac:dyDescent="0.15">
      <c r="A29" s="17" t="s">
        <v>149</v>
      </c>
      <c r="B29" s="17"/>
      <c r="C29" s="17"/>
      <c r="D29" s="19"/>
      <c r="E29" s="19"/>
    </row>
    <row r="30" spans="1:5" ht="17.100000000000001" customHeight="1" x14ac:dyDescent="0.15">
      <c r="A30" s="17" t="s">
        <v>150</v>
      </c>
      <c r="B30" s="17"/>
      <c r="C30" s="17"/>
      <c r="D30" s="18">
        <v>3444</v>
      </c>
      <c r="E30" s="19"/>
    </row>
    <row r="31" spans="1:5" ht="17.100000000000001" customHeight="1" x14ac:dyDescent="0.15">
      <c r="A31" s="17" t="s">
        <v>151</v>
      </c>
      <c r="B31" s="17"/>
      <c r="C31" s="17"/>
      <c r="D31" s="18">
        <v>2494</v>
      </c>
      <c r="E31" s="19"/>
    </row>
    <row r="32" spans="1:5" ht="17.100000000000001" customHeight="1" x14ac:dyDescent="0.15">
      <c r="A32" s="17" t="s">
        <v>152</v>
      </c>
      <c r="B32" s="17"/>
      <c r="C32" s="17"/>
      <c r="D32" s="18">
        <v>296</v>
      </c>
      <c r="E32" s="19"/>
    </row>
    <row r="33" spans="1:5" ht="17.100000000000001" customHeight="1" x14ac:dyDescent="0.15">
      <c r="A33" s="17" t="s">
        <v>153</v>
      </c>
      <c r="B33" s="17"/>
      <c r="C33" s="17"/>
      <c r="D33" s="18">
        <v>114</v>
      </c>
      <c r="E33" s="19"/>
    </row>
    <row r="34" spans="1:5" ht="17.100000000000001" customHeight="1" x14ac:dyDescent="0.15">
      <c r="A34" s="17" t="s">
        <v>154</v>
      </c>
      <c r="B34" s="17"/>
      <c r="C34" s="17"/>
      <c r="D34" s="18">
        <v>540</v>
      </c>
      <c r="E34" s="19"/>
    </row>
    <row r="35" spans="1:5" ht="17.100000000000001" customHeight="1" x14ac:dyDescent="0.15">
      <c r="A35" s="17" t="s">
        <v>146</v>
      </c>
      <c r="B35" s="17"/>
      <c r="C35" s="17"/>
      <c r="D35" s="18" t="s">
        <v>12</v>
      </c>
      <c r="E35" s="19"/>
    </row>
    <row r="36" spans="1:5" ht="17.100000000000001" customHeight="1" x14ac:dyDescent="0.15">
      <c r="A36" s="17" t="s">
        <v>155</v>
      </c>
      <c r="B36" s="17"/>
      <c r="C36" s="17"/>
      <c r="D36" s="18">
        <v>4039</v>
      </c>
      <c r="E36" s="19"/>
    </row>
    <row r="37" spans="1:5" ht="17.100000000000001" customHeight="1" x14ac:dyDescent="0.15">
      <c r="A37" s="17" t="s">
        <v>141</v>
      </c>
      <c r="B37" s="17"/>
      <c r="C37" s="17"/>
      <c r="D37" s="18">
        <v>1417</v>
      </c>
      <c r="E37" s="19"/>
    </row>
    <row r="38" spans="1:5" ht="17.100000000000001" customHeight="1" x14ac:dyDescent="0.15">
      <c r="A38" s="17" t="s">
        <v>156</v>
      </c>
      <c r="B38" s="17"/>
      <c r="C38" s="17"/>
      <c r="D38" s="18">
        <v>2027</v>
      </c>
      <c r="E38" s="19"/>
    </row>
    <row r="39" spans="1:5" ht="17.100000000000001" customHeight="1" x14ac:dyDescent="0.15">
      <c r="A39" s="17" t="s">
        <v>157</v>
      </c>
      <c r="B39" s="17"/>
      <c r="C39" s="17"/>
      <c r="D39" s="18">
        <v>581</v>
      </c>
      <c r="E39" s="19"/>
    </row>
    <row r="40" spans="1:5" ht="17.100000000000001" customHeight="1" x14ac:dyDescent="0.15">
      <c r="A40" s="17" t="s">
        <v>158</v>
      </c>
      <c r="B40" s="17"/>
      <c r="C40" s="17"/>
      <c r="D40" s="18">
        <v>13</v>
      </c>
      <c r="E40" s="19"/>
    </row>
    <row r="41" spans="1:5" ht="17.100000000000001" customHeight="1" x14ac:dyDescent="0.15">
      <c r="A41" s="17" t="s">
        <v>143</v>
      </c>
      <c r="B41" s="17"/>
      <c r="C41" s="17"/>
      <c r="D41" s="18" t="s">
        <v>12</v>
      </c>
      <c r="E41" s="19"/>
    </row>
    <row r="42" spans="1:5" ht="17.100000000000001" customHeight="1" x14ac:dyDescent="0.15">
      <c r="A42" s="20" t="s">
        <v>159</v>
      </c>
      <c r="B42" s="20"/>
      <c r="C42" s="20"/>
      <c r="D42" s="21">
        <v>595</v>
      </c>
      <c r="E42" s="22"/>
    </row>
    <row r="43" spans="1:5" ht="17.100000000000001" customHeight="1" x14ac:dyDescent="0.15">
      <c r="A43" s="17" t="s">
        <v>160</v>
      </c>
      <c r="B43" s="17"/>
      <c r="C43" s="17"/>
      <c r="D43" s="19"/>
      <c r="E43" s="19"/>
    </row>
    <row r="44" spans="1:5" ht="17.100000000000001" customHeight="1" x14ac:dyDescent="0.15">
      <c r="A44" s="17" t="s">
        <v>161</v>
      </c>
      <c r="B44" s="17"/>
      <c r="C44" s="17"/>
      <c r="D44" s="18">
        <v>3773</v>
      </c>
      <c r="E44" s="19"/>
    </row>
    <row r="45" spans="1:5" ht="17.100000000000001" customHeight="1" x14ac:dyDescent="0.15">
      <c r="A45" s="17" t="s">
        <v>162</v>
      </c>
      <c r="B45" s="17"/>
      <c r="C45" s="17"/>
      <c r="D45" s="18">
        <v>3017</v>
      </c>
      <c r="E45" s="19"/>
    </row>
    <row r="46" spans="1:5" ht="17.100000000000001" customHeight="1" x14ac:dyDescent="0.15">
      <c r="A46" s="17" t="s">
        <v>146</v>
      </c>
      <c r="B46" s="17"/>
      <c r="C46" s="17"/>
      <c r="D46" s="18">
        <v>756</v>
      </c>
      <c r="E46" s="19"/>
    </row>
    <row r="47" spans="1:5" ht="17.100000000000001" customHeight="1" x14ac:dyDescent="0.15">
      <c r="A47" s="17" t="s">
        <v>163</v>
      </c>
      <c r="B47" s="17"/>
      <c r="C47" s="17"/>
      <c r="D47" s="18">
        <v>3999</v>
      </c>
      <c r="E47" s="19"/>
    </row>
    <row r="48" spans="1:5" ht="17.100000000000001" customHeight="1" x14ac:dyDescent="0.15">
      <c r="A48" s="17" t="s">
        <v>164</v>
      </c>
      <c r="B48" s="17"/>
      <c r="C48" s="17"/>
      <c r="D48" s="18">
        <v>3999</v>
      </c>
      <c r="E48" s="19"/>
    </row>
    <row r="49" spans="1:5" ht="17.100000000000001" customHeight="1" x14ac:dyDescent="0.15">
      <c r="A49" s="17" t="s">
        <v>143</v>
      </c>
      <c r="B49" s="17"/>
      <c r="C49" s="17"/>
      <c r="D49" s="18" t="s">
        <v>12</v>
      </c>
      <c r="E49" s="19"/>
    </row>
    <row r="50" spans="1:5" ht="17.100000000000001" customHeight="1" x14ac:dyDescent="0.15">
      <c r="A50" s="20" t="s">
        <v>165</v>
      </c>
      <c r="B50" s="20"/>
      <c r="C50" s="20"/>
      <c r="D50" s="21">
        <v>227</v>
      </c>
      <c r="E50" s="22"/>
    </row>
    <row r="51" spans="1:5" ht="17.100000000000001" customHeight="1" x14ac:dyDescent="0.15">
      <c r="A51" s="20" t="s">
        <v>166</v>
      </c>
      <c r="B51" s="20"/>
      <c r="C51" s="20"/>
      <c r="D51" s="21">
        <v>1803</v>
      </c>
      <c r="E51" s="22"/>
    </row>
    <row r="52" spans="1:5" ht="17.100000000000001" customHeight="1" x14ac:dyDescent="0.15">
      <c r="A52" s="20" t="s">
        <v>167</v>
      </c>
      <c r="B52" s="20"/>
      <c r="C52" s="20"/>
      <c r="D52" s="21">
        <v>345</v>
      </c>
      <c r="E52" s="22"/>
    </row>
    <row r="53" spans="1:5" ht="17.100000000000001" customHeight="1" x14ac:dyDescent="0.15">
      <c r="A53" s="20" t="s">
        <v>168</v>
      </c>
      <c r="B53" s="20"/>
      <c r="C53" s="20"/>
      <c r="D53" s="21">
        <v>2148</v>
      </c>
      <c r="E53" s="22"/>
    </row>
    <row r="55" spans="1:5" ht="17.100000000000001" customHeight="1" x14ac:dyDescent="0.15">
      <c r="A55" s="20" t="s">
        <v>169</v>
      </c>
      <c r="B55" s="20"/>
      <c r="C55" s="20"/>
      <c r="D55" s="21">
        <v>300</v>
      </c>
      <c r="E55" s="22"/>
    </row>
    <row r="56" spans="1:5" ht="17.100000000000001" customHeight="1" x14ac:dyDescent="0.15">
      <c r="A56" s="20" t="s">
        <v>170</v>
      </c>
      <c r="B56" s="20"/>
      <c r="C56" s="20"/>
      <c r="D56" s="21">
        <v>90</v>
      </c>
      <c r="E56" s="22"/>
    </row>
    <row r="57" spans="1:5" ht="17.100000000000001" customHeight="1" x14ac:dyDescent="0.15">
      <c r="A57" s="20" t="s">
        <v>171</v>
      </c>
      <c r="B57" s="20"/>
      <c r="C57" s="20"/>
      <c r="D57" s="21">
        <v>389</v>
      </c>
      <c r="E57" s="22"/>
    </row>
    <row r="58" spans="1:5" ht="17.100000000000001" customHeight="1" x14ac:dyDescent="0.15">
      <c r="A58" s="20" t="s">
        <v>172</v>
      </c>
      <c r="B58" s="20"/>
      <c r="C58" s="20"/>
      <c r="D58" s="21">
        <v>2537</v>
      </c>
      <c r="E58" s="22"/>
    </row>
    <row r="59" spans="1:5" ht="17.100000000000001" customHeight="1" x14ac:dyDescent="0.15">
      <c r="A59" s="3"/>
      <c r="B59" s="3"/>
      <c r="C59" s="3"/>
      <c r="D59" s="3"/>
      <c r="E59" s="3"/>
    </row>
    <row r="60" spans="1:5" x14ac:dyDescent="0.15">
      <c r="A60" s="11"/>
    </row>
    <row r="61" spans="1:5" x14ac:dyDescent="0.15">
      <c r="A61" s="11"/>
    </row>
    <row r="62" spans="1:5" x14ac:dyDescent="0.15">
      <c r="A62" s="11"/>
    </row>
  </sheetData>
  <mergeCells count="107">
    <mergeCell ref="A55:C55"/>
    <mergeCell ref="D55:E55"/>
    <mergeCell ref="A56:C56"/>
    <mergeCell ref="D56:E56"/>
    <mergeCell ref="A57:C57"/>
    <mergeCell ref="D57:E57"/>
    <mergeCell ref="A58:C58"/>
    <mergeCell ref="D58:E5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2:E2"/>
    <mergeCell ref="A3:E3"/>
    <mergeCell ref="A4:E4"/>
    <mergeCell ref="A6:C6"/>
    <mergeCell ref="D6:E6"/>
    <mergeCell ref="A7:C7"/>
    <mergeCell ref="D7:E7"/>
    <mergeCell ref="A8:C8"/>
    <mergeCell ref="D8:E8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0829E-A4E3-4B39-BFC0-F3111611F1B3}">
  <sheetPr>
    <pageSetUpPr fitToPage="1"/>
  </sheetPr>
  <dimension ref="A1:N50"/>
  <sheetViews>
    <sheetView workbookViewId="0">
      <selection sqref="A1:D1"/>
    </sheetView>
  </sheetViews>
  <sheetFormatPr defaultColWidth="9" defaultRowHeight="13.5" x14ac:dyDescent="0.4"/>
  <cols>
    <col min="1" max="1" width="0.875" style="24" customWidth="1"/>
    <col min="2" max="2" width="3.75" style="24" customWidth="1"/>
    <col min="3" max="3" width="16.75" style="24" customWidth="1"/>
    <col min="4" max="11" width="15.625" style="24" customWidth="1"/>
    <col min="12" max="12" width="0.625" style="24" customWidth="1"/>
    <col min="13" max="13" width="0.375" style="24" customWidth="1"/>
    <col min="14" max="16384" width="9" style="24"/>
  </cols>
  <sheetData>
    <row r="1" spans="1:12" ht="18.75" customHeight="1" x14ac:dyDescent="0.4">
      <c r="A1" s="23" t="s">
        <v>173</v>
      </c>
      <c r="B1" s="23"/>
      <c r="C1" s="23"/>
      <c r="D1" s="23"/>
    </row>
    <row r="2" spans="1:12" ht="24.75" customHeight="1" x14ac:dyDescent="0.4">
      <c r="A2" s="25" t="s">
        <v>174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9.5" customHeight="1" x14ac:dyDescent="0.4">
      <c r="A3" s="23" t="s">
        <v>175</v>
      </c>
      <c r="B3" s="23"/>
      <c r="C3" s="23"/>
      <c r="D3" s="23"/>
      <c r="E3" s="23"/>
      <c r="F3" s="26"/>
      <c r="G3" s="26"/>
      <c r="H3" s="26"/>
      <c r="I3" s="26"/>
      <c r="J3" s="26"/>
      <c r="K3" s="26"/>
    </row>
    <row r="4" spans="1:12" ht="16.5" customHeight="1" x14ac:dyDescent="0.4">
      <c r="A4" s="23" t="s">
        <v>176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2" ht="1.5" customHeight="1" x14ac:dyDescent="0.4"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2" ht="20.25" customHeight="1" x14ac:dyDescent="0.4">
      <c r="A6" s="28"/>
      <c r="B6" s="29" t="s">
        <v>177</v>
      </c>
      <c r="C6" s="30"/>
      <c r="D6" s="31"/>
      <c r="E6" s="31"/>
      <c r="F6" s="31"/>
      <c r="G6" s="31"/>
      <c r="H6" s="31"/>
      <c r="I6" s="31"/>
      <c r="J6" s="32" t="s">
        <v>178</v>
      </c>
      <c r="K6" s="31"/>
      <c r="L6" s="28"/>
    </row>
    <row r="7" spans="1:12" ht="37.5" customHeight="1" x14ac:dyDescent="0.4">
      <c r="A7" s="28"/>
      <c r="B7" s="33" t="s">
        <v>179</v>
      </c>
      <c r="C7" s="33"/>
      <c r="D7" s="34" t="s">
        <v>180</v>
      </c>
      <c r="E7" s="34" t="s">
        <v>181</v>
      </c>
      <c r="F7" s="34" t="s">
        <v>182</v>
      </c>
      <c r="G7" s="34" t="s">
        <v>183</v>
      </c>
      <c r="H7" s="34" t="s">
        <v>184</v>
      </c>
      <c r="I7" s="35" t="s">
        <v>185</v>
      </c>
      <c r="J7" s="36" t="s">
        <v>186</v>
      </c>
      <c r="K7" s="37"/>
      <c r="L7" s="28"/>
    </row>
    <row r="8" spans="1:12" ht="14.1" customHeight="1" x14ac:dyDescent="0.4">
      <c r="A8" s="28"/>
      <c r="B8" s="38" t="s">
        <v>187</v>
      </c>
      <c r="C8" s="38"/>
      <c r="D8" s="39">
        <v>53009082670</v>
      </c>
      <c r="E8" s="39">
        <v>4080918298</v>
      </c>
      <c r="F8" s="39">
        <v>226403452</v>
      </c>
      <c r="G8" s="39">
        <v>56863597516</v>
      </c>
      <c r="H8" s="39">
        <v>24563360055</v>
      </c>
      <c r="I8" s="39">
        <v>695327284</v>
      </c>
      <c r="J8" s="39">
        <v>32300237461</v>
      </c>
      <c r="K8" s="37"/>
      <c r="L8" s="28"/>
    </row>
    <row r="9" spans="1:12" ht="14.1" customHeight="1" x14ac:dyDescent="0.4">
      <c r="A9" s="28"/>
      <c r="B9" s="38" t="s">
        <v>188</v>
      </c>
      <c r="C9" s="38"/>
      <c r="D9" s="39">
        <v>15466895810</v>
      </c>
      <c r="E9" s="39">
        <v>93372388</v>
      </c>
      <c r="F9" s="39">
        <v>45160892</v>
      </c>
      <c r="G9" s="40">
        <v>15515107306</v>
      </c>
      <c r="H9" s="39" t="s">
        <v>12</v>
      </c>
      <c r="I9" s="39" t="s">
        <v>12</v>
      </c>
      <c r="J9" s="40">
        <v>15515107306</v>
      </c>
      <c r="K9" s="37"/>
      <c r="L9" s="28"/>
    </row>
    <row r="10" spans="1:12" ht="14.1" customHeight="1" x14ac:dyDescent="0.4">
      <c r="A10" s="28"/>
      <c r="B10" s="41" t="s">
        <v>189</v>
      </c>
      <c r="C10" s="41"/>
      <c r="D10" s="39" t="s">
        <v>12</v>
      </c>
      <c r="E10" s="39" t="s">
        <v>12</v>
      </c>
      <c r="F10" s="39" t="s">
        <v>12</v>
      </c>
      <c r="G10" s="40" t="s">
        <v>12</v>
      </c>
      <c r="H10" s="39" t="s">
        <v>12</v>
      </c>
      <c r="I10" s="39" t="s">
        <v>12</v>
      </c>
      <c r="J10" s="40" t="s">
        <v>12</v>
      </c>
      <c r="K10" s="37"/>
      <c r="L10" s="28"/>
    </row>
    <row r="11" spans="1:12" ht="14.1" customHeight="1" x14ac:dyDescent="0.4">
      <c r="A11" s="28"/>
      <c r="B11" s="41" t="s">
        <v>190</v>
      </c>
      <c r="C11" s="41"/>
      <c r="D11" s="39">
        <v>36261818812</v>
      </c>
      <c r="E11" s="39">
        <v>3316757090</v>
      </c>
      <c r="F11" s="39">
        <v>115687051</v>
      </c>
      <c r="G11" s="40">
        <v>39462888851</v>
      </c>
      <c r="H11" s="39">
        <v>23981234543</v>
      </c>
      <c r="I11" s="39">
        <v>643744326</v>
      </c>
      <c r="J11" s="40">
        <v>15481654308</v>
      </c>
      <c r="K11" s="37"/>
      <c r="L11" s="28"/>
    </row>
    <row r="12" spans="1:12" ht="14.1" customHeight="1" x14ac:dyDescent="0.4">
      <c r="A12" s="28"/>
      <c r="B12" s="38" t="s">
        <v>191</v>
      </c>
      <c r="C12" s="38"/>
      <c r="D12" s="39">
        <v>1235008048</v>
      </c>
      <c r="E12" s="39">
        <v>298937320</v>
      </c>
      <c r="F12" s="39">
        <v>9</v>
      </c>
      <c r="G12" s="40">
        <v>1533945359</v>
      </c>
      <c r="H12" s="39">
        <v>582125512</v>
      </c>
      <c r="I12" s="39">
        <v>51582958</v>
      </c>
      <c r="J12" s="40">
        <v>951819847</v>
      </c>
      <c r="K12" s="37"/>
      <c r="L12" s="28"/>
    </row>
    <row r="13" spans="1:12" ht="14.1" customHeight="1" x14ac:dyDescent="0.4">
      <c r="A13" s="28"/>
      <c r="B13" s="41" t="s">
        <v>192</v>
      </c>
      <c r="C13" s="41"/>
      <c r="D13" s="39" t="s">
        <v>12</v>
      </c>
      <c r="E13" s="39" t="s">
        <v>12</v>
      </c>
      <c r="F13" s="39" t="s">
        <v>12</v>
      </c>
      <c r="G13" s="40" t="s">
        <v>12</v>
      </c>
      <c r="H13" s="39" t="s">
        <v>12</v>
      </c>
      <c r="I13" s="39" t="s">
        <v>12</v>
      </c>
      <c r="J13" s="40" t="s">
        <v>12</v>
      </c>
      <c r="K13" s="37"/>
      <c r="L13" s="28"/>
    </row>
    <row r="14" spans="1:12" ht="14.1" customHeight="1" x14ac:dyDescent="0.4">
      <c r="A14" s="28"/>
      <c r="B14" s="38" t="s">
        <v>193</v>
      </c>
      <c r="C14" s="38"/>
      <c r="D14" s="39" t="s">
        <v>12</v>
      </c>
      <c r="E14" s="39" t="s">
        <v>12</v>
      </c>
      <c r="F14" s="39" t="s">
        <v>12</v>
      </c>
      <c r="G14" s="40" t="s">
        <v>12</v>
      </c>
      <c r="H14" s="39" t="s">
        <v>12</v>
      </c>
      <c r="I14" s="39" t="s">
        <v>12</v>
      </c>
      <c r="J14" s="40" t="s">
        <v>12</v>
      </c>
      <c r="K14" s="37"/>
      <c r="L14" s="28"/>
    </row>
    <row r="15" spans="1:12" ht="14.1" customHeight="1" x14ac:dyDescent="0.4">
      <c r="A15" s="28"/>
      <c r="B15" s="41" t="s">
        <v>194</v>
      </c>
      <c r="C15" s="41"/>
      <c r="D15" s="39" t="s">
        <v>12</v>
      </c>
      <c r="E15" s="39" t="s">
        <v>12</v>
      </c>
      <c r="F15" s="39" t="s">
        <v>12</v>
      </c>
      <c r="G15" s="40" t="s">
        <v>12</v>
      </c>
      <c r="H15" s="39" t="s">
        <v>12</v>
      </c>
      <c r="I15" s="39" t="s">
        <v>12</v>
      </c>
      <c r="J15" s="40" t="s">
        <v>12</v>
      </c>
      <c r="K15" s="37"/>
      <c r="L15" s="28"/>
    </row>
    <row r="16" spans="1:12" ht="14.1" customHeight="1" x14ac:dyDescent="0.4">
      <c r="A16" s="28"/>
      <c r="B16" s="41" t="s">
        <v>195</v>
      </c>
      <c r="C16" s="41"/>
      <c r="D16" s="39" t="s">
        <v>12</v>
      </c>
      <c r="E16" s="39" t="s">
        <v>12</v>
      </c>
      <c r="F16" s="39" t="s">
        <v>12</v>
      </c>
      <c r="G16" s="40" t="s">
        <v>12</v>
      </c>
      <c r="H16" s="39" t="s">
        <v>12</v>
      </c>
      <c r="I16" s="39" t="s">
        <v>12</v>
      </c>
      <c r="J16" s="40" t="s">
        <v>12</v>
      </c>
      <c r="K16" s="37"/>
      <c r="L16" s="28"/>
    </row>
    <row r="17" spans="1:13" ht="14.1" customHeight="1" x14ac:dyDescent="0.4">
      <c r="A17" s="28"/>
      <c r="B17" s="41" t="s">
        <v>196</v>
      </c>
      <c r="C17" s="41"/>
      <c r="D17" s="39">
        <v>45360000</v>
      </c>
      <c r="E17" s="39">
        <v>371851500</v>
      </c>
      <c r="F17" s="39">
        <v>65555500</v>
      </c>
      <c r="G17" s="40">
        <v>351656000</v>
      </c>
      <c r="H17" s="39" t="s">
        <v>12</v>
      </c>
      <c r="I17" s="39" t="s">
        <v>12</v>
      </c>
      <c r="J17" s="40">
        <v>351656000</v>
      </c>
      <c r="K17" s="37"/>
      <c r="L17" s="28"/>
    </row>
    <row r="18" spans="1:13" ht="14.1" customHeight="1" x14ac:dyDescent="0.4">
      <c r="A18" s="28"/>
      <c r="B18" s="41" t="s">
        <v>197</v>
      </c>
      <c r="C18" s="41"/>
      <c r="D18" s="40">
        <v>263456855371</v>
      </c>
      <c r="E18" s="40">
        <v>924030736</v>
      </c>
      <c r="F18" s="40">
        <v>121023107</v>
      </c>
      <c r="G18" s="40">
        <v>264259863000</v>
      </c>
      <c r="H18" s="40">
        <v>168381061196</v>
      </c>
      <c r="I18" s="40">
        <v>5132495149</v>
      </c>
      <c r="J18" s="40">
        <v>95878801804</v>
      </c>
      <c r="K18" s="37"/>
      <c r="L18" s="28"/>
    </row>
    <row r="19" spans="1:13" ht="14.1" customHeight="1" x14ac:dyDescent="0.4">
      <c r="A19" s="28"/>
      <c r="B19" s="38" t="s">
        <v>198</v>
      </c>
      <c r="C19" s="38"/>
      <c r="D19" s="39">
        <v>3117995467</v>
      </c>
      <c r="E19" s="39">
        <v>59378586</v>
      </c>
      <c r="F19" s="39" t="s">
        <v>12</v>
      </c>
      <c r="G19" s="40">
        <v>3177374053</v>
      </c>
      <c r="H19" s="39" t="s">
        <v>12</v>
      </c>
      <c r="I19" s="39" t="s">
        <v>12</v>
      </c>
      <c r="J19" s="40">
        <v>3177374053</v>
      </c>
      <c r="K19" s="37"/>
      <c r="L19" s="28"/>
    </row>
    <row r="20" spans="1:13" ht="14.1" customHeight="1" x14ac:dyDescent="0.4">
      <c r="A20" s="28"/>
      <c r="B20" s="41" t="s">
        <v>190</v>
      </c>
      <c r="C20" s="41"/>
      <c r="D20" s="39">
        <v>179181921</v>
      </c>
      <c r="E20" s="39" t="s">
        <v>12</v>
      </c>
      <c r="F20" s="39" t="s">
        <v>12</v>
      </c>
      <c r="G20" s="40">
        <v>179181921</v>
      </c>
      <c r="H20" s="39">
        <v>150274373</v>
      </c>
      <c r="I20" s="39">
        <v>2808912</v>
      </c>
      <c r="J20" s="40">
        <v>28907548</v>
      </c>
      <c r="K20" s="37"/>
      <c r="L20" s="28"/>
    </row>
    <row r="21" spans="1:13" ht="14.1" customHeight="1" x14ac:dyDescent="0.4">
      <c r="A21" s="28"/>
      <c r="B21" s="38" t="s">
        <v>191</v>
      </c>
      <c r="C21" s="38"/>
      <c r="D21" s="39">
        <v>258621962295</v>
      </c>
      <c r="E21" s="39">
        <v>182707734</v>
      </c>
      <c r="F21" s="39">
        <v>8590053</v>
      </c>
      <c r="G21" s="40">
        <v>258796079976</v>
      </c>
      <c r="H21" s="39">
        <v>168230786823</v>
      </c>
      <c r="I21" s="39">
        <v>5129686237</v>
      </c>
      <c r="J21" s="40">
        <v>90565293153</v>
      </c>
      <c r="K21" s="37"/>
      <c r="L21" s="28"/>
    </row>
    <row r="22" spans="1:13" ht="14.1" customHeight="1" x14ac:dyDescent="0.4">
      <c r="A22" s="28"/>
      <c r="B22" s="38" t="s">
        <v>195</v>
      </c>
      <c r="C22" s="38"/>
      <c r="D22" s="39" t="s">
        <v>12</v>
      </c>
      <c r="E22" s="39" t="s">
        <v>12</v>
      </c>
      <c r="F22" s="39" t="s">
        <v>12</v>
      </c>
      <c r="G22" s="40" t="s">
        <v>12</v>
      </c>
      <c r="H22" s="39" t="s">
        <v>12</v>
      </c>
      <c r="I22" s="39" t="s">
        <v>12</v>
      </c>
      <c r="J22" s="40" t="s">
        <v>12</v>
      </c>
      <c r="K22" s="37"/>
      <c r="L22" s="28"/>
    </row>
    <row r="23" spans="1:13" ht="14.1" customHeight="1" x14ac:dyDescent="0.4">
      <c r="A23" s="28"/>
      <c r="B23" s="41" t="s">
        <v>196</v>
      </c>
      <c r="C23" s="41"/>
      <c r="D23" s="39">
        <v>1537715688</v>
      </c>
      <c r="E23" s="39">
        <v>681944416</v>
      </c>
      <c r="F23" s="39">
        <v>112433054</v>
      </c>
      <c r="G23" s="40">
        <v>2107227050</v>
      </c>
      <c r="H23" s="39" t="s">
        <v>12</v>
      </c>
      <c r="I23" s="39" t="s">
        <v>12</v>
      </c>
      <c r="J23" s="40">
        <v>2107227050</v>
      </c>
      <c r="K23" s="37"/>
      <c r="L23" s="28"/>
    </row>
    <row r="24" spans="1:13" ht="14.1" customHeight="1" x14ac:dyDescent="0.4">
      <c r="A24" s="28"/>
      <c r="B24" s="38" t="s">
        <v>199</v>
      </c>
      <c r="C24" s="38"/>
      <c r="D24" s="39">
        <v>893757515</v>
      </c>
      <c r="E24" s="39">
        <v>212376255</v>
      </c>
      <c r="F24" s="39">
        <v>12177648</v>
      </c>
      <c r="G24" s="40">
        <v>1093956122</v>
      </c>
      <c r="H24" s="39">
        <v>510981104</v>
      </c>
      <c r="I24" s="39">
        <v>14475044</v>
      </c>
      <c r="J24" s="40">
        <v>582975018</v>
      </c>
      <c r="K24" s="37"/>
      <c r="L24" s="28"/>
    </row>
    <row r="25" spans="1:13" ht="14.1" customHeight="1" x14ac:dyDescent="0.4">
      <c r="A25" s="28"/>
      <c r="B25" s="42" t="s">
        <v>107</v>
      </c>
      <c r="C25" s="43"/>
      <c r="D25" s="40">
        <v>317359695556</v>
      </c>
      <c r="E25" s="40">
        <v>5217325289</v>
      </c>
      <c r="F25" s="40">
        <v>359604207</v>
      </c>
      <c r="G25" s="40">
        <v>322217416638</v>
      </c>
      <c r="H25" s="40">
        <v>193455402355</v>
      </c>
      <c r="I25" s="40">
        <v>5842297477</v>
      </c>
      <c r="J25" s="40">
        <v>128762014283</v>
      </c>
      <c r="K25" s="44"/>
      <c r="L25" s="28"/>
    </row>
    <row r="26" spans="1:13" ht="8.4499999999999993" customHeight="1" x14ac:dyDescent="0.4">
      <c r="A26" s="28"/>
      <c r="B26" s="45"/>
      <c r="C26" s="46"/>
      <c r="D26" s="46"/>
      <c r="E26" s="46"/>
      <c r="F26" s="46"/>
      <c r="G26" s="46"/>
      <c r="H26" s="47"/>
      <c r="I26" s="47"/>
      <c r="J26" s="46"/>
      <c r="K26" s="46"/>
      <c r="L26" s="28"/>
    </row>
    <row r="27" spans="1:13" ht="6.75" customHeight="1" x14ac:dyDescent="0.4">
      <c r="A27" s="28"/>
      <c r="B27" s="28"/>
      <c r="C27" s="48"/>
      <c r="D27" s="49"/>
      <c r="E27" s="49"/>
      <c r="F27" s="49"/>
      <c r="G27" s="49"/>
      <c r="H27" s="49"/>
      <c r="I27" s="49"/>
      <c r="J27" s="28"/>
      <c r="K27" s="28"/>
      <c r="L27" s="28"/>
    </row>
    <row r="28" spans="1:13" ht="20.25" customHeight="1" x14ac:dyDescent="0.4">
      <c r="A28" s="28"/>
      <c r="B28" s="29" t="s">
        <v>200</v>
      </c>
      <c r="C28" s="30"/>
      <c r="D28" s="49"/>
      <c r="E28" s="49"/>
      <c r="F28" s="49"/>
      <c r="G28" s="49"/>
      <c r="H28" s="49"/>
      <c r="I28" s="49"/>
      <c r="J28" s="28"/>
      <c r="K28" s="32" t="s">
        <v>178</v>
      </c>
      <c r="L28" s="28"/>
    </row>
    <row r="29" spans="1:13" ht="12.95" customHeight="1" x14ac:dyDescent="0.4">
      <c r="A29" s="28"/>
      <c r="B29" s="33" t="s">
        <v>179</v>
      </c>
      <c r="C29" s="33"/>
      <c r="D29" s="33" t="s">
        <v>201</v>
      </c>
      <c r="E29" s="33" t="s">
        <v>202</v>
      </c>
      <c r="F29" s="33" t="s">
        <v>203</v>
      </c>
      <c r="G29" s="33" t="s">
        <v>204</v>
      </c>
      <c r="H29" s="33" t="s">
        <v>205</v>
      </c>
      <c r="I29" s="33" t="s">
        <v>206</v>
      </c>
      <c r="J29" s="33" t="s">
        <v>207</v>
      </c>
      <c r="K29" s="33" t="s">
        <v>107</v>
      </c>
      <c r="L29" s="28"/>
    </row>
    <row r="30" spans="1:13" ht="12.95" customHeight="1" x14ac:dyDescent="0.4">
      <c r="A30" s="28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28"/>
      <c r="M30" s="28"/>
    </row>
    <row r="31" spans="1:13" ht="14.1" customHeight="1" x14ac:dyDescent="0.4">
      <c r="A31" s="28"/>
      <c r="B31" s="50" t="s">
        <v>187</v>
      </c>
      <c r="C31" s="51"/>
      <c r="D31" s="52">
        <v>5884495080</v>
      </c>
      <c r="E31" s="52">
        <v>17014914043</v>
      </c>
      <c r="F31" s="52">
        <v>1939511738</v>
      </c>
      <c r="G31" s="52">
        <v>180924132</v>
      </c>
      <c r="H31" s="52">
        <v>244038796</v>
      </c>
      <c r="I31" s="52" t="s">
        <v>12</v>
      </c>
      <c r="J31" s="52">
        <v>7036353672</v>
      </c>
      <c r="K31" s="53">
        <v>32300237461</v>
      </c>
      <c r="L31" s="54"/>
      <c r="M31" s="28"/>
    </row>
    <row r="32" spans="1:13" ht="14.1" customHeight="1" x14ac:dyDescent="0.4">
      <c r="A32" s="28"/>
      <c r="B32" s="41" t="s">
        <v>198</v>
      </c>
      <c r="C32" s="41"/>
      <c r="D32" s="39">
        <v>5355798680</v>
      </c>
      <c r="E32" s="39">
        <v>6745086397</v>
      </c>
      <c r="F32" s="39">
        <v>517875019</v>
      </c>
      <c r="G32" s="39">
        <v>26519769</v>
      </c>
      <c r="H32" s="39">
        <v>137623803</v>
      </c>
      <c r="I32" s="39" t="s">
        <v>12</v>
      </c>
      <c r="J32" s="39">
        <v>2732203638</v>
      </c>
      <c r="K32" s="55">
        <v>15515107306</v>
      </c>
      <c r="L32" s="28"/>
      <c r="M32" s="28"/>
    </row>
    <row r="33" spans="1:14" ht="14.1" customHeight="1" x14ac:dyDescent="0.4">
      <c r="A33" s="28"/>
      <c r="B33" s="41" t="s">
        <v>189</v>
      </c>
      <c r="C33" s="41"/>
      <c r="D33" s="39" t="s">
        <v>12</v>
      </c>
      <c r="E33" s="39" t="s">
        <v>12</v>
      </c>
      <c r="F33" s="39" t="s">
        <v>12</v>
      </c>
      <c r="G33" s="39" t="s">
        <v>12</v>
      </c>
      <c r="H33" s="39" t="s">
        <v>12</v>
      </c>
      <c r="I33" s="39" t="s">
        <v>12</v>
      </c>
      <c r="J33" s="39" t="s">
        <v>12</v>
      </c>
      <c r="K33" s="55" t="s">
        <v>12</v>
      </c>
      <c r="L33" s="28"/>
    </row>
    <row r="34" spans="1:14" ht="14.1" customHeight="1" x14ac:dyDescent="0.4">
      <c r="A34" s="28"/>
      <c r="B34" s="38" t="s">
        <v>190</v>
      </c>
      <c r="C34" s="38"/>
      <c r="D34" s="39">
        <v>528247000</v>
      </c>
      <c r="E34" s="39">
        <v>9629294287</v>
      </c>
      <c r="F34" s="39">
        <v>1172922555</v>
      </c>
      <c r="G34" s="39">
        <v>144104815</v>
      </c>
      <c r="H34" s="39">
        <v>92666377</v>
      </c>
      <c r="I34" s="39" t="s">
        <v>12</v>
      </c>
      <c r="J34" s="39">
        <v>3914419274</v>
      </c>
      <c r="K34" s="55">
        <v>15481654308</v>
      </c>
      <c r="L34" s="28"/>
    </row>
    <row r="35" spans="1:14" ht="14.1" customHeight="1" x14ac:dyDescent="0.4">
      <c r="A35" s="28"/>
      <c r="B35" s="41" t="s">
        <v>191</v>
      </c>
      <c r="C35" s="41"/>
      <c r="D35" s="39">
        <v>449400</v>
      </c>
      <c r="E35" s="39">
        <v>306863359</v>
      </c>
      <c r="F35" s="39">
        <v>230728164</v>
      </c>
      <c r="G35" s="39">
        <v>10299548</v>
      </c>
      <c r="H35" s="39">
        <v>13748616</v>
      </c>
      <c r="I35" s="39" t="s">
        <v>12</v>
      </c>
      <c r="J35" s="39">
        <v>389730760</v>
      </c>
      <c r="K35" s="55">
        <v>951819847</v>
      </c>
      <c r="L35" s="28"/>
    </row>
    <row r="36" spans="1:14" ht="14.1" customHeight="1" x14ac:dyDescent="0.4">
      <c r="A36" s="28"/>
      <c r="B36" s="41" t="s">
        <v>192</v>
      </c>
      <c r="C36" s="41"/>
      <c r="D36" s="39" t="s">
        <v>12</v>
      </c>
      <c r="E36" s="39" t="s">
        <v>12</v>
      </c>
      <c r="F36" s="39" t="s">
        <v>12</v>
      </c>
      <c r="G36" s="39" t="s">
        <v>12</v>
      </c>
      <c r="H36" s="39" t="s">
        <v>12</v>
      </c>
      <c r="I36" s="39" t="s">
        <v>12</v>
      </c>
      <c r="J36" s="39" t="s">
        <v>12</v>
      </c>
      <c r="K36" s="55" t="s">
        <v>12</v>
      </c>
      <c r="L36" s="28"/>
    </row>
    <row r="37" spans="1:14" ht="14.1" customHeight="1" x14ac:dyDescent="0.4">
      <c r="A37" s="28"/>
      <c r="B37" s="38" t="s">
        <v>193</v>
      </c>
      <c r="C37" s="38"/>
      <c r="D37" s="39" t="s">
        <v>12</v>
      </c>
      <c r="E37" s="39" t="s">
        <v>12</v>
      </c>
      <c r="F37" s="39" t="s">
        <v>12</v>
      </c>
      <c r="G37" s="39" t="s">
        <v>12</v>
      </c>
      <c r="H37" s="39" t="s">
        <v>12</v>
      </c>
      <c r="I37" s="39" t="s">
        <v>12</v>
      </c>
      <c r="J37" s="39" t="s">
        <v>12</v>
      </c>
      <c r="K37" s="55" t="s">
        <v>12</v>
      </c>
      <c r="L37" s="28"/>
    </row>
    <row r="38" spans="1:14" ht="14.1" customHeight="1" x14ac:dyDescent="0.4">
      <c r="A38" s="28"/>
      <c r="B38" s="41" t="s">
        <v>194</v>
      </c>
      <c r="C38" s="41"/>
      <c r="D38" s="39" t="s">
        <v>12</v>
      </c>
      <c r="E38" s="39" t="s">
        <v>12</v>
      </c>
      <c r="F38" s="39" t="s">
        <v>12</v>
      </c>
      <c r="G38" s="39" t="s">
        <v>12</v>
      </c>
      <c r="H38" s="39" t="s">
        <v>12</v>
      </c>
      <c r="I38" s="39" t="s">
        <v>12</v>
      </c>
      <c r="J38" s="39" t="s">
        <v>12</v>
      </c>
      <c r="K38" s="55" t="s">
        <v>12</v>
      </c>
      <c r="L38" s="28"/>
    </row>
    <row r="39" spans="1:14" ht="14.1" customHeight="1" x14ac:dyDescent="0.4">
      <c r="A39" s="28"/>
      <c r="B39" s="41" t="s">
        <v>195</v>
      </c>
      <c r="C39" s="41"/>
      <c r="D39" s="39" t="s">
        <v>12</v>
      </c>
      <c r="E39" s="39" t="s">
        <v>12</v>
      </c>
      <c r="F39" s="39" t="s">
        <v>12</v>
      </c>
      <c r="G39" s="39" t="s">
        <v>12</v>
      </c>
      <c r="H39" s="39" t="s">
        <v>12</v>
      </c>
      <c r="I39" s="39" t="s">
        <v>12</v>
      </c>
      <c r="J39" s="39" t="s">
        <v>12</v>
      </c>
      <c r="K39" s="55" t="s">
        <v>12</v>
      </c>
      <c r="L39" s="28"/>
    </row>
    <row r="40" spans="1:14" ht="14.1" customHeight="1" x14ac:dyDescent="0.4">
      <c r="A40" s="28"/>
      <c r="B40" s="41" t="s">
        <v>196</v>
      </c>
      <c r="C40" s="41"/>
      <c r="D40" s="39" t="s">
        <v>12</v>
      </c>
      <c r="E40" s="39">
        <v>333670000</v>
      </c>
      <c r="F40" s="39">
        <v>17986000</v>
      </c>
      <c r="G40" s="39" t="s">
        <v>12</v>
      </c>
      <c r="H40" s="39" t="s">
        <v>12</v>
      </c>
      <c r="I40" s="39" t="s">
        <v>12</v>
      </c>
      <c r="J40" s="39" t="s">
        <v>12</v>
      </c>
      <c r="K40" s="55">
        <v>351656000</v>
      </c>
      <c r="L40" s="28"/>
      <c r="M40" s="28"/>
      <c r="N40" s="28"/>
    </row>
    <row r="41" spans="1:14" ht="14.1" customHeight="1" x14ac:dyDescent="0.4">
      <c r="A41" s="28"/>
      <c r="B41" s="56" t="s">
        <v>197</v>
      </c>
      <c r="C41" s="57"/>
      <c r="D41" s="40">
        <v>95832474690</v>
      </c>
      <c r="E41" s="40" t="s">
        <v>12</v>
      </c>
      <c r="F41" s="40">
        <v>46327114</v>
      </c>
      <c r="G41" s="40" t="s">
        <v>12</v>
      </c>
      <c r="H41" s="40" t="s">
        <v>12</v>
      </c>
      <c r="I41" s="40" t="s">
        <v>12</v>
      </c>
      <c r="J41" s="40" t="s">
        <v>12</v>
      </c>
      <c r="K41" s="53">
        <v>95878801804</v>
      </c>
      <c r="L41" s="54"/>
      <c r="M41" s="28"/>
      <c r="N41" s="28"/>
    </row>
    <row r="42" spans="1:14" ht="14.1" customHeight="1" x14ac:dyDescent="0.4">
      <c r="A42" s="28"/>
      <c r="B42" s="41" t="s">
        <v>198</v>
      </c>
      <c r="C42" s="41"/>
      <c r="D42" s="39">
        <v>3134589071</v>
      </c>
      <c r="E42" s="39" t="s">
        <v>12</v>
      </c>
      <c r="F42" s="39">
        <v>42784982</v>
      </c>
      <c r="G42" s="39" t="s">
        <v>12</v>
      </c>
      <c r="H42" s="39" t="s">
        <v>12</v>
      </c>
      <c r="I42" s="39" t="s">
        <v>12</v>
      </c>
      <c r="J42" s="39" t="s">
        <v>12</v>
      </c>
      <c r="K42" s="55">
        <v>3177374053</v>
      </c>
      <c r="L42" s="28"/>
      <c r="M42" s="28"/>
      <c r="N42" s="28"/>
    </row>
    <row r="43" spans="1:14" ht="14.1" customHeight="1" x14ac:dyDescent="0.4">
      <c r="A43" s="28"/>
      <c r="B43" s="41" t="s">
        <v>190</v>
      </c>
      <c r="C43" s="41"/>
      <c r="D43" s="39">
        <v>28907548</v>
      </c>
      <c r="E43" s="39" t="s">
        <v>12</v>
      </c>
      <c r="F43" s="39" t="s">
        <v>12</v>
      </c>
      <c r="G43" s="39" t="s">
        <v>12</v>
      </c>
      <c r="H43" s="39" t="s">
        <v>12</v>
      </c>
      <c r="I43" s="39" t="s">
        <v>12</v>
      </c>
      <c r="J43" s="39" t="s">
        <v>12</v>
      </c>
      <c r="K43" s="55">
        <v>28907548</v>
      </c>
      <c r="L43" s="28"/>
    </row>
    <row r="44" spans="1:14" ht="14.1" customHeight="1" x14ac:dyDescent="0.4">
      <c r="A44" s="28"/>
      <c r="B44" s="38" t="s">
        <v>191</v>
      </c>
      <c r="C44" s="38"/>
      <c r="D44" s="39">
        <v>90561751021</v>
      </c>
      <c r="E44" s="39" t="s">
        <v>12</v>
      </c>
      <c r="F44" s="39">
        <v>3542132</v>
      </c>
      <c r="G44" s="39" t="s">
        <v>12</v>
      </c>
      <c r="H44" s="39" t="s">
        <v>12</v>
      </c>
      <c r="I44" s="39" t="s">
        <v>12</v>
      </c>
      <c r="J44" s="39" t="s">
        <v>12</v>
      </c>
      <c r="K44" s="55">
        <v>90565293153</v>
      </c>
      <c r="L44" s="28"/>
    </row>
    <row r="45" spans="1:14" ht="14.1" customHeight="1" x14ac:dyDescent="0.4">
      <c r="A45" s="28"/>
      <c r="B45" s="41" t="s">
        <v>195</v>
      </c>
      <c r="C45" s="41"/>
      <c r="D45" s="39" t="s">
        <v>12</v>
      </c>
      <c r="E45" s="39" t="s">
        <v>12</v>
      </c>
      <c r="F45" s="39" t="s">
        <v>12</v>
      </c>
      <c r="G45" s="39" t="s">
        <v>12</v>
      </c>
      <c r="H45" s="39" t="s">
        <v>12</v>
      </c>
      <c r="I45" s="39" t="s">
        <v>12</v>
      </c>
      <c r="J45" s="39" t="s">
        <v>12</v>
      </c>
      <c r="K45" s="55" t="s">
        <v>12</v>
      </c>
      <c r="L45" s="28"/>
    </row>
    <row r="46" spans="1:14" ht="14.1" customHeight="1" x14ac:dyDescent="0.4">
      <c r="A46" s="28"/>
      <c r="B46" s="38" t="s">
        <v>196</v>
      </c>
      <c r="C46" s="38"/>
      <c r="D46" s="39">
        <v>2107227050</v>
      </c>
      <c r="E46" s="39" t="s">
        <v>12</v>
      </c>
      <c r="F46" s="39" t="s">
        <v>12</v>
      </c>
      <c r="G46" s="39" t="s">
        <v>12</v>
      </c>
      <c r="H46" s="39" t="s">
        <v>12</v>
      </c>
      <c r="I46" s="39" t="s">
        <v>12</v>
      </c>
      <c r="J46" s="39" t="s">
        <v>12</v>
      </c>
      <c r="K46" s="55">
        <v>2107227050</v>
      </c>
      <c r="L46" s="28"/>
    </row>
    <row r="47" spans="1:14" ht="14.1" customHeight="1" x14ac:dyDescent="0.4">
      <c r="A47" s="28"/>
      <c r="B47" s="56" t="s">
        <v>199</v>
      </c>
      <c r="C47" s="57"/>
      <c r="D47" s="39">
        <v>3483704</v>
      </c>
      <c r="E47" s="39">
        <v>517112513</v>
      </c>
      <c r="F47" s="39">
        <v>4865980</v>
      </c>
      <c r="G47" s="39">
        <v>1438562</v>
      </c>
      <c r="H47" s="39">
        <v>2671102</v>
      </c>
      <c r="I47" s="39" t="s">
        <v>12</v>
      </c>
      <c r="J47" s="39">
        <v>53403157</v>
      </c>
      <c r="K47" s="55">
        <v>582975018</v>
      </c>
      <c r="L47" s="28"/>
      <c r="M47" s="28"/>
    </row>
    <row r="48" spans="1:14" ht="13.5" customHeight="1" x14ac:dyDescent="0.4">
      <c r="A48" s="28"/>
      <c r="B48" s="58" t="s">
        <v>107</v>
      </c>
      <c r="C48" s="58"/>
      <c r="D48" s="52">
        <v>101720453474</v>
      </c>
      <c r="E48" s="52">
        <v>17532026556</v>
      </c>
      <c r="F48" s="52">
        <v>1990704832</v>
      </c>
      <c r="G48" s="52">
        <v>182362694</v>
      </c>
      <c r="H48" s="52">
        <v>246709898</v>
      </c>
      <c r="I48" s="52" t="s">
        <v>12</v>
      </c>
      <c r="J48" s="52">
        <v>7089756829</v>
      </c>
      <c r="K48" s="53">
        <v>128762014283</v>
      </c>
      <c r="L48" s="54"/>
      <c r="M48" s="28"/>
    </row>
    <row r="49" spans="1:14" ht="3" customHeight="1" x14ac:dyDescent="0.4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4" ht="5.0999999999999996" customHeight="1" x14ac:dyDescent="0.4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</sheetData>
  <mergeCells count="51">
    <mergeCell ref="B46:C46"/>
    <mergeCell ref="B47:C47"/>
    <mergeCell ref="B48:C48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I29:I30"/>
    <mergeCell ref="J29:J30"/>
    <mergeCell ref="K29:K30"/>
    <mergeCell ref="B31:C31"/>
    <mergeCell ref="B32:C32"/>
    <mergeCell ref="B33:C33"/>
    <mergeCell ref="B29:C30"/>
    <mergeCell ref="D29:D30"/>
    <mergeCell ref="E29:E30"/>
    <mergeCell ref="F29:F30"/>
    <mergeCell ref="G29:G30"/>
    <mergeCell ref="H29:H30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D1"/>
    <mergeCell ref="A2:L2"/>
    <mergeCell ref="A3:E3"/>
    <mergeCell ref="A4:K4"/>
    <mergeCell ref="B5:K5"/>
    <mergeCell ref="B7:C7"/>
  </mergeCells>
  <phoneticPr fontId="10"/>
  <printOptions horizontalCentered="1"/>
  <pageMargins left="0" right="0" top="0" bottom="0" header="0.31496062992125984" footer="0.31496062992125984"/>
  <headerFooter>
    <oddHeader>&amp;R&amp;F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ED56C-C989-4D38-AB57-C56B1C2604E2}">
  <sheetPr>
    <pageSetUpPr fitToPage="1"/>
  </sheetPr>
  <dimension ref="A1:N30"/>
  <sheetViews>
    <sheetView view="pageBreakPreview" zoomScale="80" zoomScaleNormal="80" zoomScaleSheetLayoutView="80" workbookViewId="0">
      <selection sqref="A1:D1"/>
    </sheetView>
  </sheetViews>
  <sheetFormatPr defaultColWidth="9" defaultRowHeight="13.5" x14ac:dyDescent="0.4"/>
  <cols>
    <col min="1" max="1" width="8.5" style="59" customWidth="1"/>
    <col min="2" max="2" width="5.5" style="59" customWidth="1"/>
    <col min="3" max="3" width="29.375" style="59" customWidth="1"/>
    <col min="4" max="4" width="17.5" style="59" customWidth="1"/>
    <col min="5" max="5" width="16.125" style="59" bestFit="1" customWidth="1"/>
    <col min="6" max="9" width="15.75" style="59" customWidth="1"/>
    <col min="10" max="10" width="16.75" style="59" customWidth="1"/>
    <col min="11" max="11" width="15.75" style="59" customWidth="1"/>
    <col min="12" max="12" width="16.75" style="59" customWidth="1"/>
    <col min="13" max="13" width="16.625" style="59" customWidth="1"/>
    <col min="14" max="14" width="1.25" style="59" customWidth="1"/>
    <col min="15" max="16384" width="9" style="59"/>
  </cols>
  <sheetData>
    <row r="1" spans="1:14" ht="50.1" customHeight="1" x14ac:dyDescent="0.4"/>
    <row r="2" spans="1:14" ht="34.5" customHeight="1" x14ac:dyDescent="0.4">
      <c r="B2" s="60"/>
      <c r="C2" s="60" t="s">
        <v>208</v>
      </c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4" ht="20.100000000000001" customHeight="1" x14ac:dyDescent="0.4">
      <c r="B3" s="61"/>
      <c r="C3" s="62" t="s">
        <v>209</v>
      </c>
      <c r="D3" s="61"/>
      <c r="E3" s="61"/>
      <c r="F3" s="61"/>
      <c r="G3" s="61"/>
      <c r="H3" s="61"/>
      <c r="I3" s="61"/>
      <c r="J3" s="63"/>
      <c r="K3" s="61"/>
      <c r="L3" s="61"/>
      <c r="M3" s="63" t="s">
        <v>210</v>
      </c>
      <c r="N3" s="61"/>
    </row>
    <row r="4" spans="1:14" ht="50.1" customHeight="1" x14ac:dyDescent="0.4">
      <c r="A4" s="64"/>
      <c r="B4" s="65"/>
      <c r="C4" s="66" t="s">
        <v>211</v>
      </c>
      <c r="D4" s="67" t="s">
        <v>212</v>
      </c>
      <c r="E4" s="67" t="s">
        <v>213</v>
      </c>
      <c r="F4" s="67" t="s">
        <v>214</v>
      </c>
      <c r="G4" s="67" t="s">
        <v>215</v>
      </c>
      <c r="H4" s="67" t="s">
        <v>216</v>
      </c>
      <c r="I4" s="67" t="s">
        <v>217</v>
      </c>
      <c r="J4" s="67" t="s">
        <v>218</v>
      </c>
      <c r="K4" s="67" t="s">
        <v>219</v>
      </c>
      <c r="L4" s="67" t="s">
        <v>220</v>
      </c>
      <c r="M4" s="67" t="s">
        <v>221</v>
      </c>
      <c r="N4" s="65"/>
    </row>
    <row r="5" spans="1:14" ht="39.950000000000003" customHeight="1" x14ac:dyDescent="0.4">
      <c r="A5" s="64"/>
      <c r="B5" s="65"/>
      <c r="C5" s="68" t="s">
        <v>222</v>
      </c>
      <c r="D5" s="69">
        <v>650000</v>
      </c>
      <c r="E5" s="69">
        <v>3248772000</v>
      </c>
      <c r="F5" s="69">
        <v>383513000</v>
      </c>
      <c r="G5" s="69">
        <f t="shared" ref="G5" si="0">E5-F5</f>
        <v>2865259000</v>
      </c>
      <c r="H5" s="69">
        <v>800000000</v>
      </c>
      <c r="I5" s="70">
        <f t="shared" ref="I5" si="1">D5/H5</f>
        <v>8.1249999999999996E-4</v>
      </c>
      <c r="J5" s="69">
        <f t="shared" ref="J5" si="2">G5*I5</f>
        <v>2328022.9375</v>
      </c>
      <c r="K5" s="71">
        <v>0</v>
      </c>
      <c r="L5" s="69">
        <f t="shared" ref="L5" si="3">D5-K5</f>
        <v>650000</v>
      </c>
      <c r="M5" s="69">
        <v>650000</v>
      </c>
      <c r="N5" s="65"/>
    </row>
    <row r="6" spans="1:14" ht="39.950000000000003" customHeight="1" x14ac:dyDescent="0.4">
      <c r="A6" s="64"/>
      <c r="B6" s="65"/>
      <c r="C6" s="66" t="s">
        <v>223</v>
      </c>
      <c r="D6" s="69">
        <f>SUM(D5)</f>
        <v>650000</v>
      </c>
      <c r="E6" s="69">
        <f t="shared" ref="E6:M6" si="4">SUM(E5)</f>
        <v>3248772000</v>
      </c>
      <c r="F6" s="69">
        <f t="shared" si="4"/>
        <v>383513000</v>
      </c>
      <c r="G6" s="69">
        <f t="shared" si="4"/>
        <v>2865259000</v>
      </c>
      <c r="H6" s="69">
        <f t="shared" si="4"/>
        <v>800000000</v>
      </c>
      <c r="I6" s="72" t="s">
        <v>12</v>
      </c>
      <c r="J6" s="69">
        <f t="shared" si="4"/>
        <v>2328022.9375</v>
      </c>
      <c r="K6" s="71">
        <f t="shared" si="4"/>
        <v>0</v>
      </c>
      <c r="L6" s="69">
        <f t="shared" si="4"/>
        <v>650000</v>
      </c>
      <c r="M6" s="69">
        <f t="shared" si="4"/>
        <v>650000</v>
      </c>
      <c r="N6" s="65"/>
    </row>
    <row r="7" spans="1:14" ht="11.1" customHeight="1" x14ac:dyDescent="0.4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20.100000000000001" customHeight="1" x14ac:dyDescent="0.4">
      <c r="B8" s="61"/>
      <c r="C8" s="62" t="s">
        <v>224</v>
      </c>
      <c r="D8" s="61"/>
      <c r="E8" s="61"/>
      <c r="F8" s="61"/>
      <c r="G8" s="61"/>
      <c r="H8" s="61"/>
      <c r="I8" s="61"/>
      <c r="J8" s="61"/>
      <c r="K8" s="61"/>
      <c r="L8" s="63" t="s">
        <v>210</v>
      </c>
      <c r="M8" s="61"/>
      <c r="N8" s="61"/>
    </row>
    <row r="9" spans="1:14" ht="50.1" customHeight="1" x14ac:dyDescent="0.4">
      <c r="A9" s="64"/>
      <c r="B9" s="65"/>
      <c r="C9" s="66" t="s">
        <v>211</v>
      </c>
      <c r="D9" s="67" t="s">
        <v>225</v>
      </c>
      <c r="E9" s="67" t="s">
        <v>213</v>
      </c>
      <c r="F9" s="67" t="s">
        <v>214</v>
      </c>
      <c r="G9" s="67" t="s">
        <v>215</v>
      </c>
      <c r="H9" s="67" t="s">
        <v>216</v>
      </c>
      <c r="I9" s="67" t="s">
        <v>217</v>
      </c>
      <c r="J9" s="67" t="s">
        <v>218</v>
      </c>
      <c r="K9" s="67" t="s">
        <v>226</v>
      </c>
      <c r="L9" s="67" t="s">
        <v>221</v>
      </c>
      <c r="M9" s="65"/>
      <c r="N9" s="65"/>
    </row>
    <row r="10" spans="1:14" ht="39.950000000000003" customHeight="1" x14ac:dyDescent="0.4">
      <c r="A10" s="64"/>
      <c r="B10" s="65"/>
      <c r="C10" s="68" t="s">
        <v>227</v>
      </c>
      <c r="D10" s="73">
        <v>4793256000</v>
      </c>
      <c r="E10" s="73">
        <v>74552526545</v>
      </c>
      <c r="F10" s="73">
        <v>25134685550</v>
      </c>
      <c r="G10" s="73">
        <f t="shared" ref="G10:G11" si="5">E10-F10</f>
        <v>49417840995</v>
      </c>
      <c r="H10" s="73">
        <v>47441456330</v>
      </c>
      <c r="I10" s="70">
        <f t="shared" ref="I10:I11" si="6">D10/H10</f>
        <v>0.10103517831869223</v>
      </c>
      <c r="J10" s="69">
        <f t="shared" ref="J10:J11" si="7">G10*I10</f>
        <v>4992940377.0546036</v>
      </c>
      <c r="K10" s="71">
        <v>0</v>
      </c>
      <c r="L10" s="73">
        <f t="shared" ref="L10:L11" si="8">D10-K10</f>
        <v>4793256000</v>
      </c>
      <c r="M10" s="65"/>
      <c r="N10" s="65"/>
    </row>
    <row r="11" spans="1:14" ht="39.950000000000003" customHeight="1" x14ac:dyDescent="0.4">
      <c r="A11" s="64"/>
      <c r="B11" s="65"/>
      <c r="C11" s="68" t="s">
        <v>228</v>
      </c>
      <c r="D11" s="73">
        <v>113875000</v>
      </c>
      <c r="E11" s="73">
        <v>20225861730</v>
      </c>
      <c r="F11" s="73">
        <v>12959886774</v>
      </c>
      <c r="G11" s="73">
        <f t="shared" si="5"/>
        <v>7265974956</v>
      </c>
      <c r="H11" s="73">
        <v>113875000</v>
      </c>
      <c r="I11" s="70">
        <f t="shared" si="6"/>
        <v>1</v>
      </c>
      <c r="J11" s="69">
        <f t="shared" si="7"/>
        <v>7265974956</v>
      </c>
      <c r="K11" s="71">
        <v>0</v>
      </c>
      <c r="L11" s="73">
        <f t="shared" si="8"/>
        <v>113875000</v>
      </c>
      <c r="M11" s="65"/>
      <c r="N11" s="65"/>
    </row>
    <row r="12" spans="1:14" ht="39.950000000000003" customHeight="1" x14ac:dyDescent="0.4">
      <c r="A12" s="64"/>
      <c r="B12" s="65"/>
      <c r="C12" s="66" t="s">
        <v>223</v>
      </c>
      <c r="D12" s="73">
        <f>SUM(D10:D11)</f>
        <v>4907131000</v>
      </c>
      <c r="E12" s="73">
        <f t="shared" ref="E12:H12" si="9">SUM(E10:E11)</f>
        <v>94778388275</v>
      </c>
      <c r="F12" s="73">
        <f t="shared" si="9"/>
        <v>38094572324</v>
      </c>
      <c r="G12" s="73">
        <f t="shared" si="9"/>
        <v>56683815951</v>
      </c>
      <c r="H12" s="73">
        <f t="shared" si="9"/>
        <v>47555331330</v>
      </c>
      <c r="I12" s="74" t="s">
        <v>12</v>
      </c>
      <c r="J12" s="75">
        <f>SUM(J10:J11)</f>
        <v>12258915333.054604</v>
      </c>
      <c r="K12" s="75">
        <f>SUM(K10:K11)</f>
        <v>0</v>
      </c>
      <c r="L12" s="75">
        <f>SUM(L10:L11)</f>
        <v>4907131000</v>
      </c>
      <c r="M12" s="65"/>
      <c r="N12" s="65"/>
    </row>
    <row r="13" spans="1:14" ht="12" customHeight="1" x14ac:dyDescent="0.4">
      <c r="A13" s="64"/>
      <c r="B13" s="65"/>
      <c r="C13" s="76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14" ht="20.100000000000001" customHeight="1" x14ac:dyDescent="0.4">
      <c r="B14" s="61"/>
      <c r="C14" s="62" t="s">
        <v>229</v>
      </c>
      <c r="D14" s="61"/>
      <c r="E14" s="61"/>
      <c r="F14" s="61"/>
      <c r="G14" s="61"/>
      <c r="H14" s="61"/>
      <c r="I14" s="61"/>
      <c r="J14" s="61"/>
      <c r="K14" s="61"/>
      <c r="L14" s="63"/>
      <c r="M14" s="63" t="s">
        <v>230</v>
      </c>
      <c r="N14" s="61"/>
    </row>
    <row r="15" spans="1:14" ht="50.1" customHeight="1" x14ac:dyDescent="0.4">
      <c r="A15" s="64"/>
      <c r="B15" s="65"/>
      <c r="C15" s="66" t="s">
        <v>211</v>
      </c>
      <c r="D15" s="67" t="s">
        <v>212</v>
      </c>
      <c r="E15" s="67" t="s">
        <v>213</v>
      </c>
      <c r="F15" s="67" t="s">
        <v>214</v>
      </c>
      <c r="G15" s="67" t="s">
        <v>215</v>
      </c>
      <c r="H15" s="67" t="s">
        <v>216</v>
      </c>
      <c r="I15" s="67" t="s">
        <v>217</v>
      </c>
      <c r="J15" s="67" t="s">
        <v>218</v>
      </c>
      <c r="K15" s="67" t="s">
        <v>219</v>
      </c>
      <c r="L15" s="67" t="s">
        <v>220</v>
      </c>
      <c r="M15" s="67" t="s">
        <v>221</v>
      </c>
      <c r="N15" s="65"/>
    </row>
    <row r="16" spans="1:14" ht="39.950000000000003" customHeight="1" x14ac:dyDescent="0.4">
      <c r="A16" s="64"/>
      <c r="B16" s="65"/>
      <c r="C16" s="68" t="s">
        <v>231</v>
      </c>
      <c r="D16" s="69">
        <v>4480000</v>
      </c>
      <c r="E16" s="69">
        <v>230722195324</v>
      </c>
      <c r="F16" s="69">
        <v>223578431801</v>
      </c>
      <c r="G16" s="69">
        <f t="shared" ref="G16:G27" si="10">E16-F16</f>
        <v>7143763523</v>
      </c>
      <c r="H16" s="69">
        <v>4056190000</v>
      </c>
      <c r="I16" s="70">
        <f t="shared" ref="I16:I27" si="11">D16/H16</f>
        <v>1.1044847504678035E-3</v>
      </c>
      <c r="J16" s="69">
        <f t="shared" ref="J16:J27" si="12">G16*I16</f>
        <v>7890177.8721016524</v>
      </c>
      <c r="K16" s="71">
        <v>0</v>
      </c>
      <c r="L16" s="69">
        <f>D16-K16</f>
        <v>4480000</v>
      </c>
      <c r="M16" s="69">
        <v>4480000</v>
      </c>
      <c r="N16" s="65"/>
    </row>
    <row r="17" spans="1:14" ht="39.950000000000003" customHeight="1" x14ac:dyDescent="0.4">
      <c r="A17" s="64"/>
      <c r="B17" s="65"/>
      <c r="C17" s="68" t="s">
        <v>232</v>
      </c>
      <c r="D17" s="69">
        <v>19181000</v>
      </c>
      <c r="E17" s="69">
        <v>1046030577059</v>
      </c>
      <c r="F17" s="69">
        <v>970479735501</v>
      </c>
      <c r="G17" s="69">
        <f t="shared" si="10"/>
        <v>75550841558</v>
      </c>
      <c r="H17" s="69">
        <v>50368017828</v>
      </c>
      <c r="I17" s="70">
        <f t="shared" si="11"/>
        <v>3.8081705072255439E-4</v>
      </c>
      <c r="J17" s="69">
        <f t="shared" si="12"/>
        <v>28771048.661724556</v>
      </c>
      <c r="K17" s="71">
        <v>0</v>
      </c>
      <c r="L17" s="69">
        <f t="shared" ref="L17:L27" si="13">D17-K17</f>
        <v>19181000</v>
      </c>
      <c r="M17" s="69">
        <v>19181000</v>
      </c>
      <c r="N17" s="65"/>
    </row>
    <row r="18" spans="1:14" ht="39.950000000000003" customHeight="1" x14ac:dyDescent="0.4">
      <c r="A18" s="64"/>
      <c r="B18" s="65"/>
      <c r="C18" s="68" t="s">
        <v>233</v>
      </c>
      <c r="D18" s="69">
        <v>1446000</v>
      </c>
      <c r="E18" s="69">
        <v>987114020</v>
      </c>
      <c r="F18" s="69">
        <v>317610643</v>
      </c>
      <c r="G18" s="69">
        <f t="shared" si="10"/>
        <v>669503377</v>
      </c>
      <c r="H18" s="69">
        <v>574074000</v>
      </c>
      <c r="I18" s="70">
        <f t="shared" si="11"/>
        <v>2.5188390346889077E-3</v>
      </c>
      <c r="J18" s="69">
        <f t="shared" si="12"/>
        <v>1686371.239843644</v>
      </c>
      <c r="K18" s="71">
        <v>0</v>
      </c>
      <c r="L18" s="69">
        <f t="shared" si="13"/>
        <v>1446000</v>
      </c>
      <c r="M18" s="69">
        <v>1446000</v>
      </c>
      <c r="N18" s="65"/>
    </row>
    <row r="19" spans="1:14" ht="39.950000000000003" customHeight="1" x14ac:dyDescent="0.4">
      <c r="A19" s="64"/>
      <c r="B19" s="65"/>
      <c r="C19" s="68" t="s">
        <v>234</v>
      </c>
      <c r="D19" s="69">
        <v>3500000</v>
      </c>
      <c r="E19" s="69">
        <v>2322780156</v>
      </c>
      <c r="F19" s="69">
        <v>78575284</v>
      </c>
      <c r="G19" s="69">
        <f t="shared" si="10"/>
        <v>2244204872</v>
      </c>
      <c r="H19" s="69">
        <v>2135050000</v>
      </c>
      <c r="I19" s="70">
        <f t="shared" si="11"/>
        <v>1.6393058710568839E-3</v>
      </c>
      <c r="J19" s="69">
        <f t="shared" si="12"/>
        <v>3678938.2225240627</v>
      </c>
      <c r="K19" s="71">
        <v>0</v>
      </c>
      <c r="L19" s="69">
        <f t="shared" si="13"/>
        <v>3500000</v>
      </c>
      <c r="M19" s="69">
        <v>3500000</v>
      </c>
      <c r="N19" s="65"/>
    </row>
    <row r="20" spans="1:14" ht="39.950000000000003" customHeight="1" x14ac:dyDescent="0.4">
      <c r="A20" s="64"/>
      <c r="B20" s="65"/>
      <c r="C20" s="68" t="s">
        <v>235</v>
      </c>
      <c r="D20" s="69">
        <v>3039000</v>
      </c>
      <c r="E20" s="69">
        <v>669277029</v>
      </c>
      <c r="F20" s="69">
        <v>519977</v>
      </c>
      <c r="G20" s="69">
        <f t="shared" si="10"/>
        <v>668757052</v>
      </c>
      <c r="H20" s="69">
        <v>627120000</v>
      </c>
      <c r="I20" s="70">
        <f t="shared" si="11"/>
        <v>4.8459624952162262E-3</v>
      </c>
      <c r="J20" s="69">
        <f t="shared" si="12"/>
        <v>3240771.5924033676</v>
      </c>
      <c r="K20" s="71">
        <v>0</v>
      </c>
      <c r="L20" s="69">
        <f t="shared" si="13"/>
        <v>3039000</v>
      </c>
      <c r="M20" s="69">
        <v>3039000</v>
      </c>
      <c r="N20" s="65"/>
    </row>
    <row r="21" spans="1:14" ht="39.950000000000003" customHeight="1" x14ac:dyDescent="0.4">
      <c r="A21" s="64"/>
      <c r="B21" s="65"/>
      <c r="C21" s="68" t="s">
        <v>236</v>
      </c>
      <c r="D21" s="69">
        <v>1907000</v>
      </c>
      <c r="E21" s="69">
        <v>552060290</v>
      </c>
      <c r="F21" s="69">
        <v>831379</v>
      </c>
      <c r="G21" s="69">
        <f t="shared" si="10"/>
        <v>551228911</v>
      </c>
      <c r="H21" s="69">
        <v>550369244</v>
      </c>
      <c r="I21" s="70">
        <f t="shared" si="11"/>
        <v>3.4649465259726613E-3</v>
      </c>
      <c r="J21" s="69">
        <f t="shared" si="12"/>
        <v>1909978.7001851434</v>
      </c>
      <c r="K21" s="71">
        <v>0</v>
      </c>
      <c r="L21" s="69">
        <f t="shared" si="13"/>
        <v>1907000</v>
      </c>
      <c r="M21" s="69">
        <v>1907000</v>
      </c>
      <c r="N21" s="65"/>
    </row>
    <row r="22" spans="1:14" ht="39.950000000000003" customHeight="1" x14ac:dyDescent="0.4">
      <c r="A22" s="64"/>
      <c r="B22" s="65"/>
      <c r="C22" s="68" t="s">
        <v>237</v>
      </c>
      <c r="D22" s="69">
        <v>2300000</v>
      </c>
      <c r="E22" s="69">
        <v>1393983006</v>
      </c>
      <c r="F22" s="69">
        <v>322321997</v>
      </c>
      <c r="G22" s="69">
        <f t="shared" si="10"/>
        <v>1071661009</v>
      </c>
      <c r="H22" s="69">
        <v>416300000</v>
      </c>
      <c r="I22" s="70">
        <f t="shared" si="11"/>
        <v>5.5248618784530384E-3</v>
      </c>
      <c r="J22" s="69">
        <f t="shared" si="12"/>
        <v>5920779.0552486181</v>
      </c>
      <c r="K22" s="71">
        <v>0</v>
      </c>
      <c r="L22" s="69">
        <f t="shared" si="13"/>
        <v>2300000</v>
      </c>
      <c r="M22" s="69">
        <v>2300000</v>
      </c>
      <c r="N22" s="65"/>
    </row>
    <row r="23" spans="1:14" ht="39.950000000000003" customHeight="1" x14ac:dyDescent="0.4">
      <c r="A23" s="64"/>
      <c r="B23" s="65"/>
      <c r="C23" s="68" t="s">
        <v>238</v>
      </c>
      <c r="D23" s="69">
        <v>935000</v>
      </c>
      <c r="E23" s="69">
        <v>281724577</v>
      </c>
      <c r="F23" s="69">
        <v>1173225</v>
      </c>
      <c r="G23" s="69">
        <f t="shared" si="10"/>
        <v>280551352</v>
      </c>
      <c r="H23" s="69">
        <v>268122094</v>
      </c>
      <c r="I23" s="70">
        <f t="shared" si="11"/>
        <v>3.4872172824370082E-3</v>
      </c>
      <c r="J23" s="69">
        <f t="shared" si="12"/>
        <v>978343.52330546849</v>
      </c>
      <c r="K23" s="71">
        <v>0</v>
      </c>
      <c r="L23" s="69">
        <f t="shared" si="13"/>
        <v>935000</v>
      </c>
      <c r="M23" s="69">
        <v>935000</v>
      </c>
      <c r="N23" s="65"/>
    </row>
    <row r="24" spans="1:14" ht="39.950000000000003" customHeight="1" x14ac:dyDescent="0.4">
      <c r="A24" s="64"/>
      <c r="B24" s="65"/>
      <c r="C24" s="68" t="s">
        <v>239</v>
      </c>
      <c r="D24" s="69">
        <v>4019000</v>
      </c>
      <c r="E24" s="69">
        <v>2255845841</v>
      </c>
      <c r="F24" s="69">
        <v>113144983</v>
      </c>
      <c r="G24" s="69">
        <f t="shared" si="10"/>
        <v>2142700858</v>
      </c>
      <c r="H24" s="69">
        <v>23000000</v>
      </c>
      <c r="I24" s="70">
        <f t="shared" si="11"/>
        <v>0.17473913043478262</v>
      </c>
      <c r="J24" s="69">
        <f t="shared" si="12"/>
        <v>374413684.70878261</v>
      </c>
      <c r="K24" s="71">
        <v>0</v>
      </c>
      <c r="L24" s="69">
        <f t="shared" si="13"/>
        <v>4019000</v>
      </c>
      <c r="M24" s="69">
        <v>4019000</v>
      </c>
      <c r="N24" s="65"/>
    </row>
    <row r="25" spans="1:14" ht="39.950000000000003" customHeight="1" x14ac:dyDescent="0.4">
      <c r="A25" s="64"/>
      <c r="B25" s="65"/>
      <c r="C25" s="68" t="s">
        <v>240</v>
      </c>
      <c r="D25" s="69">
        <v>130000</v>
      </c>
      <c r="E25" s="69">
        <v>1072369246</v>
      </c>
      <c r="F25" s="69">
        <v>82275686</v>
      </c>
      <c r="G25" s="69">
        <f t="shared" si="10"/>
        <v>990093560</v>
      </c>
      <c r="H25" s="69">
        <v>174842446</v>
      </c>
      <c r="I25" s="70">
        <f t="shared" si="11"/>
        <v>7.4352654617975322E-4</v>
      </c>
      <c r="J25" s="69">
        <f t="shared" si="12"/>
        <v>736160.84506161627</v>
      </c>
      <c r="K25" s="71">
        <v>0</v>
      </c>
      <c r="L25" s="69">
        <f t="shared" si="13"/>
        <v>130000</v>
      </c>
      <c r="M25" s="69">
        <v>130000</v>
      </c>
      <c r="N25" s="65"/>
    </row>
    <row r="26" spans="1:14" ht="39.950000000000003" customHeight="1" x14ac:dyDescent="0.4">
      <c r="A26" s="64"/>
      <c r="B26" s="65"/>
      <c r="C26" s="68" t="s">
        <v>241</v>
      </c>
      <c r="D26" s="69">
        <v>5200000</v>
      </c>
      <c r="E26" s="69">
        <v>24346700000000</v>
      </c>
      <c r="F26" s="69">
        <v>24022804000000</v>
      </c>
      <c r="G26" s="69">
        <f t="shared" si="10"/>
        <v>323896000000</v>
      </c>
      <c r="H26" s="69">
        <v>16602000000</v>
      </c>
      <c r="I26" s="70">
        <f t="shared" si="11"/>
        <v>3.1321527526804001E-4</v>
      </c>
      <c r="J26" s="69">
        <f t="shared" si="12"/>
        <v>101449174.79821709</v>
      </c>
      <c r="K26" s="71">
        <v>0</v>
      </c>
      <c r="L26" s="69">
        <f t="shared" si="13"/>
        <v>5200000</v>
      </c>
      <c r="M26" s="69">
        <v>5200000</v>
      </c>
      <c r="N26" s="65"/>
    </row>
    <row r="27" spans="1:14" ht="39.950000000000003" customHeight="1" x14ac:dyDescent="0.4">
      <c r="A27" s="64"/>
      <c r="B27" s="65"/>
      <c r="C27" s="68" t="s">
        <v>242</v>
      </c>
      <c r="D27" s="69">
        <v>100000</v>
      </c>
      <c r="E27" s="69">
        <v>170780000</v>
      </c>
      <c r="F27" s="69">
        <v>28983000</v>
      </c>
      <c r="G27" s="69">
        <f t="shared" si="10"/>
        <v>141797000</v>
      </c>
      <c r="H27" s="69">
        <v>60000000</v>
      </c>
      <c r="I27" s="70">
        <f t="shared" si="11"/>
        <v>1.6666666666666668E-3</v>
      </c>
      <c r="J27" s="69">
        <f t="shared" si="12"/>
        <v>236328.33333333334</v>
      </c>
      <c r="K27" s="71">
        <v>0</v>
      </c>
      <c r="L27" s="69">
        <f t="shared" si="13"/>
        <v>100000</v>
      </c>
      <c r="M27" s="69">
        <v>100000</v>
      </c>
      <c r="N27" s="65"/>
    </row>
    <row r="28" spans="1:14" ht="39.950000000000003" customHeight="1" x14ac:dyDescent="0.4">
      <c r="A28" s="64"/>
      <c r="B28" s="65"/>
      <c r="C28" s="66" t="s">
        <v>223</v>
      </c>
      <c r="D28" s="69">
        <f>SUM(D16:D27)</f>
        <v>46237000</v>
      </c>
      <c r="E28" s="69">
        <f t="shared" ref="E28:H28" si="14">SUM(E16:E27)</f>
        <v>25633158706548</v>
      </c>
      <c r="F28" s="69">
        <f t="shared" si="14"/>
        <v>25217807603476</v>
      </c>
      <c r="G28" s="69">
        <f t="shared" si="14"/>
        <v>415351103072</v>
      </c>
      <c r="H28" s="69">
        <f t="shared" si="14"/>
        <v>75855085612</v>
      </c>
      <c r="I28" s="72" t="s">
        <v>12</v>
      </c>
      <c r="J28" s="69">
        <f>SUM(J16:J27)</f>
        <v>530911757.5527311</v>
      </c>
      <c r="K28" s="71">
        <f t="shared" ref="K28:M28" si="15">SUM(K16:K27)</f>
        <v>0</v>
      </c>
      <c r="L28" s="69">
        <f t="shared" si="15"/>
        <v>46237000</v>
      </c>
      <c r="M28" s="69">
        <f t="shared" si="15"/>
        <v>46237000</v>
      </c>
      <c r="N28" s="65"/>
    </row>
    <row r="29" spans="1:14" ht="7.5" customHeight="1" x14ac:dyDescent="0.4"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</row>
    <row r="30" spans="1:14" ht="6.75" customHeight="1" x14ac:dyDescent="0.4"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</row>
  </sheetData>
  <phoneticPr fontId="10"/>
  <pageMargins left="0.7" right="0.7" top="0.75" bottom="0.75" header="0.3" footer="0.3"/>
  <pageSetup paperSize="9" scale="4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E635E-B14D-425E-91FB-A644F871711C}">
  <dimension ref="B1:M22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1.25" style="59" customWidth="1"/>
    <col min="2" max="2" width="5.625" style="59" customWidth="1"/>
    <col min="3" max="3" width="40.5" style="59" bestFit="1" customWidth="1"/>
    <col min="4" max="9" width="15.625" style="77" customWidth="1"/>
    <col min="10" max="10" width="10.75" style="59" hidden="1" customWidth="1"/>
    <col min="11" max="11" width="0.75" style="59" customWidth="1"/>
    <col min="12" max="12" width="0.375" style="59" customWidth="1"/>
    <col min="13" max="16384" width="9" style="59"/>
  </cols>
  <sheetData>
    <row r="1" spans="2:13" ht="44.1" customHeight="1" x14ac:dyDescent="0.4"/>
    <row r="2" spans="2:13" ht="18.75" customHeight="1" x14ac:dyDescent="0.4">
      <c r="B2" s="61"/>
      <c r="C2" s="78" t="s">
        <v>243</v>
      </c>
      <c r="D2" s="79"/>
      <c r="E2" s="79"/>
      <c r="F2" s="79"/>
      <c r="G2" s="79"/>
      <c r="H2" s="79"/>
      <c r="I2" s="80" t="s">
        <v>178</v>
      </c>
      <c r="J2" s="61"/>
      <c r="K2" s="61"/>
    </row>
    <row r="3" spans="2:13" s="64" customFormat="1" ht="17.45" customHeight="1" x14ac:dyDescent="0.4">
      <c r="B3" s="65"/>
      <c r="C3" s="81" t="s">
        <v>244</v>
      </c>
      <c r="D3" s="82" t="s">
        <v>245</v>
      </c>
      <c r="E3" s="82" t="s">
        <v>246</v>
      </c>
      <c r="F3" s="82" t="s">
        <v>247</v>
      </c>
      <c r="G3" s="82" t="s">
        <v>248</v>
      </c>
      <c r="H3" s="83" t="s">
        <v>249</v>
      </c>
      <c r="I3" s="84" t="s">
        <v>250</v>
      </c>
      <c r="J3" s="85" t="s">
        <v>223</v>
      </c>
      <c r="K3" s="65"/>
    </row>
    <row r="4" spans="2:13" s="89" customFormat="1" ht="17.45" customHeight="1" x14ac:dyDescent="0.4">
      <c r="B4" s="76"/>
      <c r="C4" s="81"/>
      <c r="D4" s="86"/>
      <c r="E4" s="86"/>
      <c r="F4" s="86"/>
      <c r="G4" s="86"/>
      <c r="H4" s="86"/>
      <c r="I4" s="87"/>
      <c r="J4" s="88"/>
      <c r="K4" s="76"/>
    </row>
    <row r="5" spans="2:13" s="64" customFormat="1" ht="35.1" customHeight="1" x14ac:dyDescent="0.4">
      <c r="B5" s="65"/>
      <c r="C5" s="90" t="s">
        <v>251</v>
      </c>
      <c r="D5" s="91">
        <v>3231604993</v>
      </c>
      <c r="E5" s="91">
        <v>0</v>
      </c>
      <c r="F5" s="91">
        <v>0</v>
      </c>
      <c r="G5" s="91">
        <v>0</v>
      </c>
      <c r="H5" s="91">
        <f>SUM(D5:G5)</f>
        <v>3231604993</v>
      </c>
      <c r="I5" s="91">
        <v>3231604993</v>
      </c>
      <c r="J5" s="92"/>
      <c r="K5" s="65"/>
    </row>
    <row r="6" spans="2:13" s="64" customFormat="1" ht="35.1" customHeight="1" x14ac:dyDescent="0.4">
      <c r="B6" s="65"/>
      <c r="C6" s="90" t="s">
        <v>252</v>
      </c>
      <c r="D6" s="91">
        <v>44423773</v>
      </c>
      <c r="E6" s="91">
        <v>0</v>
      </c>
      <c r="F6" s="91">
        <v>0</v>
      </c>
      <c r="G6" s="91">
        <v>0</v>
      </c>
      <c r="H6" s="91">
        <f t="shared" ref="H6:H18" si="0">SUM(D6:G6)</f>
        <v>44423773</v>
      </c>
      <c r="I6" s="91">
        <v>42131773</v>
      </c>
      <c r="J6" s="92"/>
      <c r="K6" s="65"/>
    </row>
    <row r="7" spans="2:13" s="64" customFormat="1" ht="35.1" customHeight="1" x14ac:dyDescent="0.15">
      <c r="B7" s="65"/>
      <c r="C7" s="90" t="s">
        <v>253</v>
      </c>
      <c r="D7" s="91">
        <v>200704407</v>
      </c>
      <c r="E7" s="91">
        <v>0</v>
      </c>
      <c r="F7" s="91">
        <v>139295593</v>
      </c>
      <c r="G7" s="91">
        <v>0</v>
      </c>
      <c r="H7" s="91">
        <f t="shared" si="0"/>
        <v>340000000</v>
      </c>
      <c r="I7" s="91">
        <v>340000000</v>
      </c>
      <c r="J7" s="92"/>
      <c r="K7" s="65"/>
      <c r="M7" s="93"/>
    </row>
    <row r="8" spans="2:13" s="64" customFormat="1" ht="35.1" customHeight="1" x14ac:dyDescent="0.4">
      <c r="B8" s="65"/>
      <c r="C8" s="94" t="s">
        <v>254</v>
      </c>
      <c r="D8" s="91">
        <v>9305792</v>
      </c>
      <c r="E8" s="91">
        <v>0</v>
      </c>
      <c r="F8" s="91">
        <v>0</v>
      </c>
      <c r="G8" s="91">
        <v>3694208</v>
      </c>
      <c r="H8" s="91">
        <f t="shared" si="0"/>
        <v>13000000</v>
      </c>
      <c r="I8" s="91">
        <v>13000000</v>
      </c>
      <c r="J8" s="92"/>
      <c r="K8" s="65"/>
      <c r="M8" s="95"/>
    </row>
    <row r="9" spans="2:13" s="64" customFormat="1" ht="35.1" customHeight="1" x14ac:dyDescent="0.4">
      <c r="B9" s="65"/>
      <c r="C9" s="94" t="s">
        <v>255</v>
      </c>
      <c r="D9" s="91">
        <v>15600800</v>
      </c>
      <c r="E9" s="91">
        <v>0</v>
      </c>
      <c r="F9" s="91">
        <v>0</v>
      </c>
      <c r="G9" s="91">
        <v>14399200</v>
      </c>
      <c r="H9" s="91">
        <f t="shared" si="0"/>
        <v>30000000</v>
      </c>
      <c r="I9" s="91">
        <v>30000000</v>
      </c>
      <c r="J9" s="92"/>
      <c r="K9" s="65"/>
    </row>
    <row r="10" spans="2:13" s="64" customFormat="1" ht="35.1" customHeight="1" x14ac:dyDescent="0.4">
      <c r="B10" s="65"/>
      <c r="C10" s="94" t="s">
        <v>256</v>
      </c>
      <c r="D10" s="91">
        <v>54668774</v>
      </c>
      <c r="E10" s="91">
        <v>0</v>
      </c>
      <c r="F10" s="91">
        <v>0</v>
      </c>
      <c r="G10" s="91">
        <v>0</v>
      </c>
      <c r="H10" s="91">
        <f t="shared" si="0"/>
        <v>54668774</v>
      </c>
      <c r="I10" s="91">
        <v>54316774</v>
      </c>
      <c r="J10" s="92"/>
      <c r="K10" s="65"/>
    </row>
    <row r="11" spans="2:13" s="64" customFormat="1" ht="35.1" customHeight="1" x14ac:dyDescent="0.4">
      <c r="B11" s="65"/>
      <c r="C11" s="94" t="s">
        <v>257</v>
      </c>
      <c r="D11" s="91">
        <v>12359303</v>
      </c>
      <c r="E11" s="91">
        <v>0</v>
      </c>
      <c r="F11" s="91">
        <v>0</v>
      </c>
      <c r="G11" s="91">
        <v>0</v>
      </c>
      <c r="H11" s="91">
        <f t="shared" si="0"/>
        <v>12359303</v>
      </c>
      <c r="I11" s="91">
        <v>12359303</v>
      </c>
      <c r="J11" s="92"/>
      <c r="K11" s="65"/>
    </row>
    <row r="12" spans="2:13" s="64" customFormat="1" ht="35.1" customHeight="1" x14ac:dyDescent="0.4">
      <c r="B12" s="65"/>
      <c r="C12" s="94" t="s">
        <v>258</v>
      </c>
      <c r="D12" s="91">
        <v>83727000</v>
      </c>
      <c r="E12" s="91">
        <v>0</v>
      </c>
      <c r="F12" s="91">
        <v>0</v>
      </c>
      <c r="G12" s="91">
        <v>0</v>
      </c>
      <c r="H12" s="91">
        <f t="shared" si="0"/>
        <v>83727000</v>
      </c>
      <c r="I12" s="91">
        <v>83727000</v>
      </c>
      <c r="J12" s="92"/>
      <c r="K12" s="65"/>
    </row>
    <row r="13" spans="2:13" s="64" customFormat="1" ht="35.1" customHeight="1" x14ac:dyDescent="0.4">
      <c r="B13" s="65"/>
      <c r="C13" s="94" t="s">
        <v>259</v>
      </c>
      <c r="D13" s="91">
        <v>13900627</v>
      </c>
      <c r="E13" s="91">
        <v>0</v>
      </c>
      <c r="F13" s="91">
        <v>0</v>
      </c>
      <c r="G13" s="91">
        <v>0</v>
      </c>
      <c r="H13" s="91">
        <f t="shared" si="0"/>
        <v>13900627</v>
      </c>
      <c r="I13" s="91">
        <v>13364627</v>
      </c>
      <c r="J13" s="92"/>
      <c r="K13" s="65"/>
    </row>
    <row r="14" spans="2:13" s="64" customFormat="1" ht="35.1" customHeight="1" x14ac:dyDescent="0.4">
      <c r="B14" s="65"/>
      <c r="C14" s="94" t="s">
        <v>260</v>
      </c>
      <c r="D14" s="91">
        <v>7849657</v>
      </c>
      <c r="E14" s="91">
        <v>0</v>
      </c>
      <c r="F14" s="91">
        <v>0</v>
      </c>
      <c r="G14" s="91">
        <v>0</v>
      </c>
      <c r="H14" s="91">
        <f t="shared" si="0"/>
        <v>7849657</v>
      </c>
      <c r="I14" s="91">
        <v>7829657</v>
      </c>
      <c r="J14" s="92"/>
      <c r="K14" s="65"/>
    </row>
    <row r="15" spans="2:13" s="64" customFormat="1" ht="35.1" customHeight="1" x14ac:dyDescent="0.4">
      <c r="B15" s="65"/>
      <c r="C15" s="94" t="s">
        <v>261</v>
      </c>
      <c r="D15" s="91">
        <v>1064015</v>
      </c>
      <c r="E15" s="91">
        <v>0</v>
      </c>
      <c r="F15" s="91">
        <v>0</v>
      </c>
      <c r="G15" s="91">
        <v>0</v>
      </c>
      <c r="H15" s="91">
        <f t="shared" si="0"/>
        <v>1064015</v>
      </c>
      <c r="I15" s="91">
        <v>1064015</v>
      </c>
      <c r="J15" s="92"/>
      <c r="K15" s="65"/>
    </row>
    <row r="16" spans="2:13" s="64" customFormat="1" ht="35.1" customHeight="1" x14ac:dyDescent="0.4">
      <c r="B16" s="65"/>
      <c r="C16" s="94" t="s">
        <v>262</v>
      </c>
      <c r="D16" s="91">
        <v>7491563</v>
      </c>
      <c r="E16" s="91">
        <v>0</v>
      </c>
      <c r="F16" s="91">
        <v>0</v>
      </c>
      <c r="G16" s="91">
        <v>0</v>
      </c>
      <c r="H16" s="91">
        <f t="shared" si="0"/>
        <v>7491563</v>
      </c>
      <c r="I16" s="91">
        <v>7301563</v>
      </c>
      <c r="J16" s="92"/>
      <c r="K16" s="65"/>
    </row>
    <row r="17" spans="2:11" s="64" customFormat="1" ht="35.1" customHeight="1" x14ac:dyDescent="0.4">
      <c r="B17" s="65"/>
      <c r="C17" s="94" t="s">
        <v>263</v>
      </c>
      <c r="D17" s="91">
        <v>121798807</v>
      </c>
      <c r="E17" s="91">
        <v>0</v>
      </c>
      <c r="F17" s="91">
        <v>0</v>
      </c>
      <c r="G17" s="91">
        <v>0</v>
      </c>
      <c r="H17" s="91">
        <f t="shared" si="0"/>
        <v>121798807</v>
      </c>
      <c r="I17" s="91">
        <v>121788807</v>
      </c>
      <c r="J17" s="92"/>
      <c r="K17" s="65"/>
    </row>
    <row r="18" spans="2:11" s="64" customFormat="1" ht="35.1" customHeight="1" x14ac:dyDescent="0.4">
      <c r="B18" s="65"/>
      <c r="C18" s="94" t="s">
        <v>264</v>
      </c>
      <c r="D18" s="91">
        <v>4299100</v>
      </c>
      <c r="E18" s="91">
        <v>0</v>
      </c>
      <c r="F18" s="91">
        <v>0</v>
      </c>
      <c r="G18" s="91">
        <v>0</v>
      </c>
      <c r="H18" s="91">
        <f t="shared" si="0"/>
        <v>4299100</v>
      </c>
      <c r="I18" s="91">
        <v>4298100</v>
      </c>
      <c r="J18" s="92"/>
      <c r="K18" s="65"/>
    </row>
    <row r="19" spans="2:11" s="64" customFormat="1" ht="35.1" customHeight="1" x14ac:dyDescent="0.4">
      <c r="B19" s="65"/>
      <c r="C19" s="96" t="s">
        <v>223</v>
      </c>
      <c r="D19" s="91">
        <f>SUM(D5:D18)</f>
        <v>3808798611</v>
      </c>
      <c r="E19" s="91">
        <f t="shared" ref="E19:I19" si="1">SUM(E5:E18)</f>
        <v>0</v>
      </c>
      <c r="F19" s="91">
        <f t="shared" si="1"/>
        <v>139295593</v>
      </c>
      <c r="G19" s="91">
        <f t="shared" si="1"/>
        <v>18093408</v>
      </c>
      <c r="H19" s="91">
        <f t="shared" si="1"/>
        <v>3966187612</v>
      </c>
      <c r="I19" s="91">
        <f t="shared" si="1"/>
        <v>3962786612</v>
      </c>
      <c r="J19" s="92"/>
      <c r="K19" s="65"/>
    </row>
    <row r="20" spans="2:11" s="64" customFormat="1" ht="4.9000000000000004" customHeight="1" x14ac:dyDescent="0.4">
      <c r="B20" s="65"/>
      <c r="C20" s="97"/>
      <c r="D20" s="98"/>
      <c r="E20" s="98"/>
      <c r="F20" s="98"/>
      <c r="G20" s="98"/>
      <c r="H20" s="98"/>
      <c r="I20" s="98"/>
      <c r="J20" s="99"/>
      <c r="K20" s="65"/>
    </row>
    <row r="21" spans="2:11" ht="6.6" customHeight="1" x14ac:dyDescent="0.4">
      <c r="B21" s="61"/>
      <c r="C21" s="65"/>
      <c r="D21" s="100"/>
      <c r="E21" s="100"/>
      <c r="F21" s="100"/>
      <c r="G21" s="100"/>
      <c r="H21" s="100"/>
      <c r="I21" s="100"/>
      <c r="J21" s="61"/>
      <c r="K21" s="61"/>
    </row>
    <row r="22" spans="2:11" ht="1.9" customHeight="1" x14ac:dyDescent="0.4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10"/>
  <printOptions horizontalCentered="1"/>
  <pageMargins left="0.19685039370078741" right="0.19685039370078741" top="0.39370078740157483" bottom="0.15748031496062992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944AE-73C6-46D3-81FE-D8A3205020C7}">
  <dimension ref="B1:N9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3.25" style="59" customWidth="1"/>
    <col min="2" max="2" width="0.875" style="59" customWidth="1"/>
    <col min="3" max="3" width="19.625" style="59" customWidth="1"/>
    <col min="4" max="8" width="14.625" style="77" customWidth="1"/>
    <col min="9" max="9" width="0.875" style="59" customWidth="1"/>
    <col min="10" max="10" width="13.125" style="59" customWidth="1"/>
    <col min="11" max="16384" width="9" style="59"/>
  </cols>
  <sheetData>
    <row r="1" spans="2:14" ht="27" customHeight="1" x14ac:dyDescent="0.4"/>
    <row r="2" spans="2:14" ht="19.5" customHeight="1" x14ac:dyDescent="0.4">
      <c r="B2" s="61"/>
      <c r="C2" s="101" t="s">
        <v>265</v>
      </c>
      <c r="D2" s="102"/>
      <c r="E2" s="102"/>
      <c r="F2" s="102"/>
      <c r="G2" s="102"/>
      <c r="H2" s="102" t="s">
        <v>230</v>
      </c>
      <c r="I2" s="103"/>
      <c r="J2" s="103"/>
      <c r="K2" s="103"/>
      <c r="L2" s="103"/>
    </row>
    <row r="3" spans="2:14" s="64" customFormat="1" ht="21" customHeight="1" x14ac:dyDescent="0.4">
      <c r="B3" s="65"/>
      <c r="C3" s="104" t="s">
        <v>266</v>
      </c>
      <c r="D3" s="105" t="s">
        <v>267</v>
      </c>
      <c r="E3" s="106"/>
      <c r="F3" s="105" t="s">
        <v>268</v>
      </c>
      <c r="G3" s="106"/>
      <c r="H3" s="83" t="s">
        <v>269</v>
      </c>
      <c r="I3" s="65"/>
    </row>
    <row r="4" spans="2:14" s="64" customFormat="1" ht="21.95" customHeight="1" x14ac:dyDescent="0.4">
      <c r="B4" s="65"/>
      <c r="C4" s="107"/>
      <c r="D4" s="108" t="s">
        <v>270</v>
      </c>
      <c r="E4" s="108" t="s">
        <v>271</v>
      </c>
      <c r="F4" s="108" t="s">
        <v>270</v>
      </c>
      <c r="G4" s="108" t="s">
        <v>271</v>
      </c>
      <c r="H4" s="109"/>
      <c r="I4" s="65"/>
    </row>
    <row r="5" spans="2:14" s="64" customFormat="1" ht="20.100000000000001" customHeight="1" x14ac:dyDescent="0.4">
      <c r="B5" s="65"/>
      <c r="C5" s="110" t="s">
        <v>272</v>
      </c>
      <c r="D5" s="111">
        <v>255658720</v>
      </c>
      <c r="E5" s="112">
        <v>0</v>
      </c>
      <c r="F5" s="112">
        <v>0</v>
      </c>
      <c r="G5" s="112">
        <v>0</v>
      </c>
      <c r="H5" s="111">
        <f>SUM(D5,F5)</f>
        <v>255658720</v>
      </c>
      <c r="I5" s="65"/>
    </row>
    <row r="6" spans="2:14" s="64" customFormat="1" ht="20.100000000000001" customHeight="1" x14ac:dyDescent="0.4">
      <c r="B6" s="65"/>
      <c r="C6" s="113" t="s">
        <v>223</v>
      </c>
      <c r="D6" s="111">
        <f>SUM(D5)</f>
        <v>255658720</v>
      </c>
      <c r="E6" s="111">
        <f t="shared" ref="E6:H6" si="0">SUM(E5)</f>
        <v>0</v>
      </c>
      <c r="F6" s="111">
        <f t="shared" si="0"/>
        <v>0</v>
      </c>
      <c r="G6" s="111">
        <f t="shared" si="0"/>
        <v>0</v>
      </c>
      <c r="H6" s="111">
        <f t="shared" si="0"/>
        <v>255658720</v>
      </c>
      <c r="I6" s="65"/>
    </row>
    <row r="7" spans="2:14" ht="3.75" customHeight="1" x14ac:dyDescent="0.4">
      <c r="B7" s="61"/>
      <c r="C7" s="114"/>
      <c r="D7" s="115"/>
      <c r="E7" s="115"/>
      <c r="F7" s="115"/>
      <c r="G7" s="115"/>
      <c r="H7" s="115"/>
      <c r="I7" s="116"/>
      <c r="J7" s="116"/>
      <c r="K7" s="116"/>
      <c r="L7" s="117"/>
      <c r="M7" s="61"/>
      <c r="N7" s="61"/>
    </row>
    <row r="8" spans="2:14" x14ac:dyDescent="0.4">
      <c r="C8" s="61"/>
      <c r="D8" s="118"/>
      <c r="E8" s="118"/>
      <c r="F8" s="118"/>
      <c r="G8" s="118"/>
      <c r="H8" s="118"/>
      <c r="I8" s="116"/>
      <c r="J8" s="116"/>
    </row>
    <row r="9" spans="2:14" x14ac:dyDescent="0.4">
      <c r="C9" s="61"/>
      <c r="D9" s="100"/>
      <c r="E9" s="100"/>
      <c r="F9" s="100"/>
      <c r="G9" s="100"/>
      <c r="H9" s="100"/>
      <c r="I9" s="65"/>
      <c r="J9" s="65"/>
    </row>
  </sheetData>
  <mergeCells count="4">
    <mergeCell ref="C3:C4"/>
    <mergeCell ref="D3:E3"/>
    <mergeCell ref="F3:G3"/>
    <mergeCell ref="H3:H4"/>
  </mergeCells>
  <phoneticPr fontId="10"/>
  <printOptions horizontalCentered="1"/>
  <pageMargins left="0.11811023622047245" right="0.11811023622047245" top="0" bottom="0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FDF82-DE64-43CD-A201-7F3B913B66B4}">
  <dimension ref="B1:J27"/>
  <sheetViews>
    <sheetView view="pageBreakPreview" zoomScale="90" zoomScaleNormal="80" zoomScaleSheetLayoutView="90" workbookViewId="0">
      <selection sqref="A1:D1"/>
    </sheetView>
  </sheetViews>
  <sheetFormatPr defaultColWidth="9" defaultRowHeight="13.5" x14ac:dyDescent="0.4"/>
  <cols>
    <col min="1" max="1" width="1" style="59" customWidth="1"/>
    <col min="2" max="2" width="34.625" style="59" bestFit="1" customWidth="1"/>
    <col min="3" max="4" width="18.625" style="77" customWidth="1"/>
    <col min="5" max="5" width="3.5" style="59" customWidth="1"/>
    <col min="6" max="6" width="28.75" style="59" bestFit="1" customWidth="1"/>
    <col min="7" max="8" width="18.625" style="77" customWidth="1"/>
    <col min="9" max="9" width="11.375" style="59" customWidth="1"/>
    <col min="10" max="16384" width="9" style="59"/>
  </cols>
  <sheetData>
    <row r="1" spans="2:8" ht="25.5" customHeight="1" x14ac:dyDescent="0.4"/>
    <row r="2" spans="2:8" ht="19.5" customHeight="1" x14ac:dyDescent="0.4">
      <c r="B2" s="119" t="s">
        <v>273</v>
      </c>
      <c r="C2" s="120"/>
      <c r="D2" s="121" t="s">
        <v>230</v>
      </c>
      <c r="E2" s="103"/>
      <c r="F2" s="116" t="s">
        <v>274</v>
      </c>
      <c r="G2" s="120"/>
      <c r="H2" s="121" t="s">
        <v>230</v>
      </c>
    </row>
    <row r="3" spans="2:8" s="64" customFormat="1" ht="30" customHeight="1" x14ac:dyDescent="0.4">
      <c r="B3" s="122" t="s">
        <v>266</v>
      </c>
      <c r="C3" s="123" t="s">
        <v>275</v>
      </c>
      <c r="D3" s="123" t="s">
        <v>276</v>
      </c>
      <c r="E3" s="124"/>
      <c r="F3" s="122" t="s">
        <v>266</v>
      </c>
      <c r="G3" s="123" t="s">
        <v>275</v>
      </c>
      <c r="H3" s="123" t="s">
        <v>276</v>
      </c>
    </row>
    <row r="4" spans="2:8" s="64" customFormat="1" ht="16.149999999999999" customHeight="1" x14ac:dyDescent="0.4">
      <c r="B4" s="125" t="s">
        <v>277</v>
      </c>
      <c r="C4" s="126"/>
      <c r="D4" s="126"/>
      <c r="E4" s="124"/>
      <c r="F4" s="125" t="s">
        <v>277</v>
      </c>
      <c r="G4" s="126"/>
      <c r="H4" s="126"/>
    </row>
    <row r="5" spans="2:8" s="64" customFormat="1" ht="21" customHeight="1" x14ac:dyDescent="0.4">
      <c r="B5" s="110"/>
      <c r="C5" s="127">
        <v>0</v>
      </c>
      <c r="D5" s="127">
        <v>0</v>
      </c>
      <c r="E5" s="124"/>
      <c r="F5" s="110"/>
      <c r="G5" s="127">
        <v>0</v>
      </c>
      <c r="H5" s="127">
        <v>0</v>
      </c>
    </row>
    <row r="6" spans="2:8" s="64" customFormat="1" ht="21" customHeight="1" thickBot="1" x14ac:dyDescent="0.45">
      <c r="B6" s="128" t="s">
        <v>278</v>
      </c>
      <c r="C6" s="129">
        <f>SUM(C5)</f>
        <v>0</v>
      </c>
      <c r="D6" s="129">
        <f>SUM(D5)</f>
        <v>0</v>
      </c>
      <c r="E6" s="124"/>
      <c r="F6" s="128" t="s">
        <v>278</v>
      </c>
      <c r="G6" s="129">
        <f>SUM(G5)</f>
        <v>0</v>
      </c>
      <c r="H6" s="129">
        <f>SUM(H5)</f>
        <v>0</v>
      </c>
    </row>
    <row r="7" spans="2:8" s="64" customFormat="1" ht="16.149999999999999" customHeight="1" thickTop="1" x14ac:dyDescent="0.4">
      <c r="B7" s="130" t="s">
        <v>279</v>
      </c>
      <c r="C7" s="131"/>
      <c r="D7" s="131"/>
      <c r="E7" s="124"/>
      <c r="F7" s="130" t="s">
        <v>279</v>
      </c>
      <c r="G7" s="131"/>
      <c r="H7" s="131"/>
    </row>
    <row r="8" spans="2:8" s="64" customFormat="1" ht="16.149999999999999" customHeight="1" x14ac:dyDescent="0.4">
      <c r="B8" s="130" t="s">
        <v>280</v>
      </c>
      <c r="C8" s="131"/>
      <c r="D8" s="131"/>
      <c r="E8" s="124"/>
      <c r="F8" s="130" t="s">
        <v>280</v>
      </c>
      <c r="G8" s="131"/>
      <c r="H8" s="131"/>
    </row>
    <row r="9" spans="2:8" s="64" customFormat="1" ht="21" customHeight="1" x14ac:dyDescent="0.4">
      <c r="B9" s="110" t="s">
        <v>281</v>
      </c>
      <c r="C9" s="111">
        <v>154218243</v>
      </c>
      <c r="D9" s="111">
        <v>19678248</v>
      </c>
      <c r="E9" s="124"/>
      <c r="F9" s="110" t="s">
        <v>281</v>
      </c>
      <c r="G9" s="111">
        <v>65800908</v>
      </c>
      <c r="H9" s="111">
        <v>710650</v>
      </c>
    </row>
    <row r="10" spans="2:8" s="64" customFormat="1" ht="21" customHeight="1" x14ac:dyDescent="0.4">
      <c r="B10" s="110" t="s">
        <v>282</v>
      </c>
      <c r="C10" s="111">
        <v>201482461</v>
      </c>
      <c r="D10" s="111">
        <v>25709162</v>
      </c>
      <c r="E10" s="124"/>
      <c r="F10" s="110" t="s">
        <v>282</v>
      </c>
      <c r="G10" s="111">
        <v>71954883</v>
      </c>
      <c r="H10" s="111">
        <v>777112</v>
      </c>
    </row>
    <row r="11" spans="2:8" s="64" customFormat="1" ht="21" customHeight="1" x14ac:dyDescent="0.4">
      <c r="B11" s="110" t="s">
        <v>283</v>
      </c>
      <c r="C11" s="111">
        <v>15905270</v>
      </c>
      <c r="D11" s="111">
        <v>2029512</v>
      </c>
      <c r="E11" s="124"/>
      <c r="F11" s="110" t="s">
        <v>283</v>
      </c>
      <c r="G11" s="111">
        <v>8118800</v>
      </c>
      <c r="H11" s="111">
        <v>87683</v>
      </c>
    </row>
    <row r="12" spans="2:8" s="64" customFormat="1" ht="21" customHeight="1" x14ac:dyDescent="0.4">
      <c r="B12" s="110" t="s">
        <v>284</v>
      </c>
      <c r="C12" s="111">
        <v>15103985</v>
      </c>
      <c r="D12" s="111">
        <v>1927268</v>
      </c>
      <c r="E12" s="124"/>
      <c r="F12" s="110" t="s">
        <v>284</v>
      </c>
      <c r="G12" s="111">
        <v>5756938</v>
      </c>
      <c r="H12" s="111">
        <v>62175</v>
      </c>
    </row>
    <row r="13" spans="2:8" s="64" customFormat="1" ht="21" customHeight="1" x14ac:dyDescent="0.4">
      <c r="B13" s="110" t="s">
        <v>285</v>
      </c>
      <c r="C13" s="111">
        <v>2057920</v>
      </c>
      <c r="D13" s="111">
        <v>262591</v>
      </c>
      <c r="E13" s="124"/>
      <c r="F13" s="110" t="s">
        <v>285</v>
      </c>
      <c r="G13" s="111">
        <v>1964600</v>
      </c>
      <c r="H13" s="111">
        <v>21218</v>
      </c>
    </row>
    <row r="14" spans="2:8" s="64" customFormat="1" ht="21" customHeight="1" x14ac:dyDescent="0.4">
      <c r="B14" s="130" t="s">
        <v>286</v>
      </c>
      <c r="C14" s="111">
        <v>461111</v>
      </c>
      <c r="D14" s="111">
        <v>58838</v>
      </c>
      <c r="E14" s="124"/>
      <c r="F14" s="130" t="s">
        <v>286</v>
      </c>
      <c r="G14" s="111">
        <v>452961</v>
      </c>
      <c r="H14" s="111">
        <v>4892</v>
      </c>
    </row>
    <row r="15" spans="2:8" s="64" customFormat="1" ht="21" customHeight="1" x14ac:dyDescent="0.4">
      <c r="B15" s="110" t="s">
        <v>287</v>
      </c>
      <c r="C15" s="111"/>
      <c r="D15" s="111"/>
      <c r="E15" s="124"/>
      <c r="F15" s="110" t="s">
        <v>287</v>
      </c>
      <c r="G15" s="111"/>
      <c r="H15" s="111"/>
    </row>
    <row r="16" spans="2:8" s="64" customFormat="1" ht="21" customHeight="1" x14ac:dyDescent="0.4">
      <c r="B16" s="110" t="s">
        <v>288</v>
      </c>
      <c r="C16" s="111">
        <v>1205825</v>
      </c>
      <c r="D16" s="111">
        <v>153863</v>
      </c>
      <c r="E16" s="124"/>
      <c r="F16" s="110" t="s">
        <v>288</v>
      </c>
      <c r="G16" s="111">
        <v>332300</v>
      </c>
      <c r="H16" s="111">
        <v>3589</v>
      </c>
    </row>
    <row r="17" spans="2:10" s="64" customFormat="1" ht="21" customHeight="1" x14ac:dyDescent="0.4">
      <c r="B17" s="130" t="s">
        <v>289</v>
      </c>
      <c r="C17" s="111">
        <v>47700</v>
      </c>
      <c r="D17" s="111">
        <v>6087</v>
      </c>
      <c r="E17" s="124"/>
      <c r="F17" s="110" t="s">
        <v>289</v>
      </c>
      <c r="G17" s="111">
        <v>3600</v>
      </c>
      <c r="H17" s="111">
        <v>39</v>
      </c>
    </row>
    <row r="18" spans="2:10" s="64" customFormat="1" ht="21" customHeight="1" x14ac:dyDescent="0.4">
      <c r="B18" s="110" t="s">
        <v>290</v>
      </c>
      <c r="C18" s="111">
        <v>8823645</v>
      </c>
      <c r="D18" s="111">
        <v>1125897</v>
      </c>
      <c r="E18" s="124"/>
      <c r="F18" s="110" t="s">
        <v>290</v>
      </c>
      <c r="G18" s="111">
        <v>1041774</v>
      </c>
      <c r="H18" s="111">
        <v>11251</v>
      </c>
    </row>
    <row r="19" spans="2:10" s="64" customFormat="1" ht="21" customHeight="1" x14ac:dyDescent="0.4">
      <c r="B19" s="130" t="s">
        <v>291</v>
      </c>
      <c r="C19" s="111">
        <v>22052769</v>
      </c>
      <c r="D19" s="111">
        <v>2813933</v>
      </c>
      <c r="E19" s="124"/>
      <c r="F19" s="130" t="s">
        <v>291</v>
      </c>
      <c r="G19" s="111">
        <v>7370311</v>
      </c>
      <c r="H19" s="111">
        <v>79599</v>
      </c>
    </row>
    <row r="20" spans="2:10" s="64" customFormat="1" ht="21" customHeight="1" thickBot="1" x14ac:dyDescent="0.45">
      <c r="B20" s="128" t="s">
        <v>278</v>
      </c>
      <c r="C20" s="132">
        <f>SUM(C8:C19)</f>
        <v>421358929</v>
      </c>
      <c r="D20" s="132">
        <f>SUM(D8:D19)</f>
        <v>53765399</v>
      </c>
      <c r="E20" s="124"/>
      <c r="F20" s="128" t="s">
        <v>278</v>
      </c>
      <c r="G20" s="132">
        <f>SUM(G8:G19)</f>
        <v>162797075</v>
      </c>
      <c r="H20" s="132">
        <f>SUM(H8:H19)</f>
        <v>1758208</v>
      </c>
    </row>
    <row r="21" spans="2:10" s="64" customFormat="1" ht="21" customHeight="1" thickTop="1" x14ac:dyDescent="0.4">
      <c r="B21" s="133" t="s">
        <v>223</v>
      </c>
      <c r="C21" s="134">
        <f>SUM(C6,C20)</f>
        <v>421358929</v>
      </c>
      <c r="D21" s="134">
        <f>SUM(D6,D20)</f>
        <v>53765399</v>
      </c>
      <c r="E21" s="124"/>
      <c r="F21" s="133" t="s">
        <v>223</v>
      </c>
      <c r="G21" s="134">
        <f>SUM(G6,G20)</f>
        <v>162797075</v>
      </c>
      <c r="H21" s="134">
        <f>SUM(H6,H20)</f>
        <v>1758208</v>
      </c>
    </row>
    <row r="22" spans="2:10" s="64" customFormat="1" ht="21" customHeight="1" x14ac:dyDescent="0.4">
      <c r="B22" s="135"/>
      <c r="C22" s="115"/>
      <c r="D22" s="115"/>
      <c r="E22" s="124"/>
      <c r="F22" s="116"/>
      <c r="G22" s="118"/>
      <c r="H22" s="136"/>
    </row>
    <row r="23" spans="2:10" s="64" customFormat="1" ht="21" customHeight="1" x14ac:dyDescent="0.4">
      <c r="B23" s="61"/>
      <c r="C23" s="118"/>
      <c r="D23" s="118"/>
      <c r="E23" s="124"/>
      <c r="F23" s="65"/>
      <c r="G23" s="137"/>
      <c r="H23" s="137"/>
    </row>
    <row r="24" spans="2:10" s="64" customFormat="1" ht="21" customHeight="1" x14ac:dyDescent="0.4">
      <c r="B24" s="61"/>
      <c r="C24" s="100"/>
      <c r="D24" s="100"/>
      <c r="E24" s="124"/>
      <c r="F24" s="59"/>
      <c r="G24" s="77"/>
      <c r="H24" s="77"/>
    </row>
    <row r="25" spans="2:10" ht="6.75" customHeight="1" x14ac:dyDescent="0.4">
      <c r="E25" s="116"/>
      <c r="I25" s="61"/>
      <c r="J25" s="61"/>
    </row>
    <row r="26" spans="2:10" ht="18.75" customHeight="1" x14ac:dyDescent="0.4">
      <c r="E26" s="116"/>
      <c r="I26" s="61"/>
      <c r="J26" s="61"/>
    </row>
    <row r="27" spans="2:10" x14ac:dyDescent="0.4">
      <c r="E27" s="65"/>
      <c r="I27" s="61"/>
    </row>
  </sheetData>
  <phoneticPr fontId="10"/>
  <pageMargins left="0.59055118110236227" right="0.11811023622047245" top="0.59055118110236227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10</vt:i4>
      </vt:variant>
    </vt:vector>
  </HeadingPairs>
  <TitlesOfParts>
    <vt:vector size="26" baseType="lpstr">
      <vt:lpstr>貸借対照表(BS)</vt:lpstr>
      <vt:lpstr>行政コスト計算書(PL)</vt:lpstr>
      <vt:lpstr>純資産変動計算書(NW)</vt:lpstr>
      <vt:lpstr>資金収支計算書(CF)</vt:lpstr>
      <vt:lpstr>有形固定資産明細</vt:lpstr>
      <vt:lpstr>投資及び出資金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貸付金!Print_Area</vt:lpstr>
      <vt:lpstr>'地方債（借入先別）'!Print_Area</vt:lpstr>
      <vt:lpstr>'地方債（利率別など）'!Print_Area</vt:lpstr>
      <vt:lpstr>投資及び出資金!Print_Area</vt:lpstr>
      <vt:lpstr>補助金!Print_Area</vt:lpstr>
      <vt:lpstr>有形固定資産明細!Print_Area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2021-09-01T23:57:58Z</dcterms:modified>
</cp:coreProperties>
</file>