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92.168.10.201\フリーフライト共有\★☆ Ｓatellite Ｏffice ☆★\Local\★公会計・公共施設マネジメント・公営企業会計★\①市町村別　作業用\18茂原市\令和７年度業務\♦令和７年度　納品物（茂原市）\茂原市様　令和７年度　地方公会計財務書類作成支援業務委託報告書\第３章　附属明細書\"/>
    </mc:Choice>
  </mc:AlternateContent>
  <xr:revisionPtr revIDLastSave="0" documentId="13_ncr:1_{AA53F31C-61D5-47B7-A483-8B6EF24E1DDB}" xr6:coauthVersionLast="47" xr6:coauthVersionMax="47" xr10:uidLastSave="{00000000-0000-0000-0000-000000000000}"/>
  <bookViews>
    <workbookView xWindow="-120" yWindow="-120" windowWidth="29040" windowHeight="15720" tabRatio="731" xr2:uid="{00000000-000D-0000-FFFF-FFFF00000000}"/>
  </bookViews>
  <sheets>
    <sheet name="附属明細書　目次" sheetId="2" r:id="rId1"/>
    <sheet name="１．①有形固定資産の明細" sheetId="3" r:id="rId2"/>
    <sheet name="２．②有形固定資産に係る行政目的別の明細" sheetId="6" r:id="rId3"/>
    <sheet name="３．③投資及び出資金の明細 " sheetId="16" r:id="rId4"/>
    <sheet name="４．④基金の明細" sheetId="1" r:id="rId5"/>
    <sheet name="５．⑤貸付金の明細" sheetId="5" r:id="rId6"/>
    <sheet name="６．⑥長期延滞債権の明細" sheetId="7" r:id="rId7"/>
    <sheet name="６．⑦未収金の明細" sheetId="8" r:id="rId8"/>
    <sheet name="７．地方債の明細" sheetId="15" r:id="rId9"/>
    <sheet name="８．⑤引当金の明細　" sheetId="10" r:id="rId10"/>
    <sheet name="９．補助金等の明細" sheetId="11" r:id="rId11"/>
    <sheet name="10.財源の明細" sheetId="13" r:id="rId12"/>
    <sheet name="11.財源情報の明細" sheetId="14" r:id="rId13"/>
    <sheet name="12.資金の明細" sheetId="12" r:id="rId14"/>
  </sheets>
  <definedNames>
    <definedName name="_xlnm.Print_Area" localSheetId="1">'１．①有形固定資産の明細'!$A$1:$R$66</definedName>
    <definedName name="_xlnm.Print_Area" localSheetId="11">'10.財源の明細'!$A$1:$E$33</definedName>
    <definedName name="_xlnm.Print_Area" localSheetId="12">'11.財源情報の明細'!$A$1:$F$12</definedName>
    <definedName name="_xlnm.Print_Area" localSheetId="3">'３．③投資及び出資金の明細 '!$A$1:$K$38</definedName>
    <definedName name="_xlnm.Print_Area" localSheetId="5">'５．⑤貸付金の明細'!$A$1:$G$18</definedName>
    <definedName name="_xlnm.Print_Area" localSheetId="6">'６．⑥長期延滞債権の明細'!$A$1:$C$35</definedName>
    <definedName name="_xlnm.Print_Area" localSheetId="7">'６．⑦未収金の明細'!$A$1:$C$37</definedName>
    <definedName name="_xlnm.Print_Area" localSheetId="8">'７．地方債の明細'!$A$1:$K$44</definedName>
    <definedName name="_xlnm.Print_Area" localSheetId="9">'８．⑤引当金の明細　'!$A$1:$F$12</definedName>
    <definedName name="_xlnm.Print_Area" localSheetId="10">'９．補助金等の明細'!$A$1:$E$39</definedName>
    <definedName name="_xlnm.Print_Titles" localSheetId="11">'10.財源の明細'!$1:$5</definedName>
    <definedName name="_xlnm.Print_Titles" localSheetId="6">'６．⑥長期延滞債権の明細'!$1:$5</definedName>
    <definedName name="_xlnm.Print_Titles" localSheetId="7">'６．⑦未収金の明細'!$1:$5</definedName>
    <definedName name="_xlnm.Print_Titles" localSheetId="10">'９．補助金等の明細'!$1:$6</definedName>
  </definedNames>
  <calcPr calcId="191029"/>
</workbook>
</file>

<file path=xl/calcChain.xml><?xml version="1.0" encoding="utf-8"?>
<calcChain xmlns="http://schemas.openxmlformats.org/spreadsheetml/2006/main">
  <c r="E28" i="13" l="1"/>
  <c r="E27" i="13"/>
  <c r="E6" i="13"/>
  <c r="E21" i="13" s="1"/>
  <c r="C20" i="8" l="1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19" i="8"/>
  <c r="C14" i="8"/>
  <c r="C13" i="8"/>
  <c r="C12" i="8"/>
  <c r="C11" i="8"/>
  <c r="C10" i="8"/>
  <c r="C9" i="8"/>
  <c r="C8" i="8"/>
  <c r="E7" i="8"/>
  <c r="B7" i="8"/>
  <c r="C18" i="7"/>
  <c r="B18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4" i="7"/>
  <c r="C13" i="7"/>
  <c r="C12" i="7"/>
  <c r="C11" i="7"/>
  <c r="C10" i="7"/>
  <c r="C9" i="7"/>
  <c r="C8" i="7"/>
  <c r="C7" i="7" s="1"/>
  <c r="E7" i="7"/>
  <c r="D7" i="7"/>
  <c r="B7" i="7"/>
  <c r="D11" i="10"/>
  <c r="F11" i="10" s="1"/>
  <c r="F10" i="10"/>
  <c r="E9" i="10"/>
  <c r="F9" i="10" s="1"/>
  <c r="F8" i="10"/>
  <c r="E8" i="10"/>
  <c r="C7" i="8" l="1"/>
  <c r="F7" i="8" s="1"/>
  <c r="F7" i="7"/>
  <c r="G8" i="1"/>
  <c r="G20" i="1"/>
  <c r="G19" i="1"/>
  <c r="G18" i="1"/>
  <c r="G17" i="1"/>
  <c r="G16" i="1"/>
  <c r="G15" i="1"/>
  <c r="G14" i="1"/>
  <c r="G13" i="1"/>
  <c r="C9" i="1"/>
  <c r="B9" i="1"/>
  <c r="H16" i="16" l="1"/>
  <c r="G16" i="16"/>
  <c r="E16" i="16"/>
  <c r="A3" i="16" l="1"/>
  <c r="D37" i="11"/>
  <c r="E26" i="13"/>
  <c r="E31" i="13" l="1"/>
  <c r="E32" i="13" s="1"/>
  <c r="E33" i="13" s="1"/>
  <c r="F18" i="5"/>
  <c r="G9" i="5"/>
  <c r="E18" i="5"/>
  <c r="D18" i="5"/>
  <c r="Q2" i="3" l="1"/>
  <c r="J2" i="6"/>
  <c r="J7" i="16"/>
  <c r="G7" i="16"/>
  <c r="E7" i="16"/>
  <c r="H7" i="16" s="1"/>
  <c r="G14" i="16"/>
  <c r="E14" i="16"/>
  <c r="H14" i="16" s="1"/>
  <c r="J33" i="16"/>
  <c r="H33" i="16"/>
  <c r="G33" i="16"/>
  <c r="E33" i="16"/>
  <c r="J32" i="16"/>
  <c r="G32" i="16"/>
  <c r="E32" i="16"/>
  <c r="H32" i="16" s="1"/>
  <c r="J31" i="16"/>
  <c r="G31" i="16"/>
  <c r="E31" i="16"/>
  <c r="H31" i="16" s="1"/>
  <c r="J30" i="16"/>
  <c r="H30" i="16"/>
  <c r="G30" i="16"/>
  <c r="E30" i="16"/>
  <c r="J29" i="16"/>
  <c r="G29" i="16"/>
  <c r="E29" i="16"/>
  <c r="H29" i="16" s="1"/>
  <c r="J28" i="16"/>
  <c r="G28" i="16"/>
  <c r="E28" i="16"/>
  <c r="H28" i="16" s="1"/>
  <c r="J27" i="16"/>
  <c r="H27" i="16"/>
  <c r="G27" i="16"/>
  <c r="E27" i="16"/>
  <c r="J26" i="16"/>
  <c r="G26" i="16"/>
  <c r="E26" i="16"/>
  <c r="H26" i="16" s="1"/>
  <c r="J25" i="16"/>
  <c r="G25" i="16"/>
  <c r="E25" i="16"/>
  <c r="H25" i="16" s="1"/>
  <c r="J24" i="16"/>
  <c r="H24" i="16"/>
  <c r="G24" i="16"/>
  <c r="E24" i="16"/>
  <c r="J23" i="16"/>
  <c r="G23" i="16"/>
  <c r="E23" i="16"/>
  <c r="H23" i="16" s="1"/>
  <c r="J22" i="16"/>
  <c r="G22" i="16"/>
  <c r="E22" i="16"/>
  <c r="H22" i="16" s="1"/>
  <c r="D39" i="11"/>
  <c r="A4" i="12"/>
  <c r="A3" i="12"/>
  <c r="A4" i="14"/>
  <c r="A3" i="14"/>
  <c r="A4" i="13"/>
  <c r="A3" i="13"/>
  <c r="A4" i="11"/>
  <c r="A3" i="11"/>
  <c r="A4" i="10"/>
  <c r="A3" i="10"/>
  <c r="A4" i="15"/>
  <c r="A3" i="15"/>
  <c r="B16" i="8"/>
  <c r="A4" i="8"/>
  <c r="A3" i="8"/>
  <c r="B16" i="7"/>
  <c r="A4" i="7"/>
  <c r="A3" i="7"/>
  <c r="A4" i="5"/>
  <c r="A3" i="5"/>
  <c r="A4" i="1"/>
  <c r="A3" i="1"/>
  <c r="E9" i="14" l="1"/>
  <c r="D8" i="14"/>
  <c r="C8" i="14"/>
  <c r="C22" i="15" l="1"/>
  <c r="B18" i="8"/>
  <c r="B36" i="8" s="1"/>
  <c r="K36" i="16" l="1"/>
  <c r="I36" i="16"/>
  <c r="F36" i="16"/>
  <c r="E36" i="16"/>
  <c r="D36" i="16"/>
  <c r="C36" i="16"/>
  <c r="B36" i="16"/>
  <c r="J35" i="16"/>
  <c r="H35" i="16"/>
  <c r="J36" i="16"/>
  <c r="J18" i="16"/>
  <c r="I18" i="16"/>
  <c r="F18" i="16"/>
  <c r="D18" i="16"/>
  <c r="C18" i="16"/>
  <c r="B18" i="16"/>
  <c r="E15" i="16"/>
  <c r="B40" i="16"/>
  <c r="M14" i="16"/>
  <c r="K10" i="16"/>
  <c r="I10" i="16"/>
  <c r="F10" i="16"/>
  <c r="D10" i="16"/>
  <c r="C10" i="16"/>
  <c r="B10" i="16"/>
  <c r="J10" i="16"/>
  <c r="H10" i="16"/>
  <c r="E10" i="16"/>
  <c r="A2" i="16"/>
  <c r="A2" i="14" s="1"/>
  <c r="B38" i="16" l="1"/>
  <c r="B42" i="16" s="1"/>
  <c r="E18" i="16"/>
  <c r="H36" i="16"/>
  <c r="G15" i="16"/>
  <c r="H15" i="16" s="1"/>
  <c r="H18" i="16" s="1"/>
  <c r="C18" i="8" l="1"/>
  <c r="C36" i="8" s="1"/>
  <c r="C16" i="8"/>
  <c r="F7" i="5" l="1"/>
  <c r="E7" i="5"/>
  <c r="D7" i="5"/>
  <c r="C7" i="5"/>
  <c r="C18" i="5" s="1"/>
  <c r="G8" i="5"/>
  <c r="G7" i="5" s="1"/>
  <c r="G18" i="5" s="1"/>
  <c r="A41" i="15" l="1"/>
  <c r="A34" i="15"/>
  <c r="A27" i="15"/>
  <c r="J22" i="15"/>
  <c r="G22" i="15"/>
  <c r="A33" i="15"/>
  <c r="A2" i="15"/>
  <c r="A39" i="15" s="1"/>
  <c r="A26" i="15" l="1"/>
  <c r="A40" i="15"/>
  <c r="A32" i="15"/>
  <c r="E22" i="15"/>
  <c r="K22" i="15"/>
  <c r="D22" i="15"/>
  <c r="A25" i="15"/>
  <c r="H22" i="15"/>
  <c r="B22" i="15"/>
  <c r="L22" i="15" s="1"/>
  <c r="I22" i="15"/>
  <c r="F22" i="15"/>
  <c r="F20" i="1" l="1"/>
  <c r="F12" i="1"/>
  <c r="G12" i="1" s="1"/>
  <c r="E11" i="1"/>
  <c r="A2" i="12" l="1"/>
  <c r="A2" i="13"/>
  <c r="A2" i="11"/>
  <c r="A2" i="10"/>
  <c r="A2" i="8"/>
  <c r="A2" i="7"/>
  <c r="A2" i="5"/>
  <c r="A2" i="1"/>
  <c r="E10" i="14"/>
  <c r="D9" i="1" l="1"/>
  <c r="E9" i="1"/>
  <c r="D9" i="11" l="1"/>
  <c r="B37" i="8" l="1"/>
  <c r="F13" i="1"/>
  <c r="F14" i="1"/>
  <c r="F15" i="1"/>
  <c r="F16" i="1"/>
  <c r="F17" i="1"/>
  <c r="F18" i="1"/>
  <c r="F19" i="1"/>
  <c r="B6" i="12" l="1"/>
  <c r="B16" i="12"/>
  <c r="B11" i="14" l="1"/>
  <c r="B12" i="14" s="1"/>
  <c r="F17" i="14"/>
  <c r="E12" i="14" s="1"/>
  <c r="E8" i="14" s="1"/>
  <c r="B20" i="12" l="1"/>
  <c r="C16" i="7" l="1"/>
  <c r="B6" i="1" l="1"/>
  <c r="B31" i="1" s="1"/>
  <c r="C7" i="10" l="1"/>
  <c r="D7" i="10"/>
  <c r="B7" i="10"/>
  <c r="D6" i="1" l="1"/>
  <c r="D31" i="1" s="1"/>
  <c r="C6" i="1" l="1"/>
  <c r="C31" i="1" s="1"/>
  <c r="E6" i="1"/>
  <c r="E31" i="1" s="1"/>
  <c r="F10" i="1" l="1"/>
  <c r="F11" i="1"/>
  <c r="G11" i="1" s="1"/>
  <c r="F8" i="1"/>
  <c r="F7" i="1"/>
  <c r="F9" i="1" l="1"/>
  <c r="F6" i="1" s="1"/>
  <c r="F31" i="1" s="1"/>
  <c r="G10" i="1"/>
  <c r="G9" i="1" s="1"/>
  <c r="G7" i="1"/>
  <c r="G6" i="1" l="1"/>
  <c r="G31" i="1" s="1"/>
  <c r="F7" i="10"/>
  <c r="E7" i="10"/>
  <c r="C37" i="8" l="1"/>
  <c r="C12" i="14"/>
  <c r="F8" i="14"/>
  <c r="F12" i="14" s="1"/>
  <c r="D12" i="14"/>
  <c r="U2" i="6" l="1"/>
  <c r="B34" i="7" l="1"/>
  <c r="B35" i="7" s="1"/>
  <c r="C34" i="7"/>
  <c r="C35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多田　勇介</author>
  </authors>
  <commentList>
    <comment ref="C13" authorId="0" shapeId="0" xr:uid="{75AB55AC-5F44-49C5-96C7-0B093CB4379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一般会計　　 5,968,000
水道会計　-40,812,371
</t>
        </r>
      </text>
    </comment>
    <comment ref="B36" authorId="0" shapeId="0" xr:uid="{58751A64-5D5F-4E14-8E23-FF2886B03A09}">
      <text>
        <r>
          <rPr>
            <sz val="9"/>
            <color indexed="81"/>
            <rFont val="ＭＳ Ｐゴシック"/>
            <family val="3"/>
            <charset val="128"/>
          </rPr>
          <t>-34,844,371</t>
        </r>
      </text>
    </comment>
    <comment ref="C36" authorId="0" shapeId="0" xr:uid="{F925338A-42FB-45EE-B876-F43D3562EB8A}">
      <text>
        <r>
          <rPr>
            <b/>
            <sz val="9"/>
            <color indexed="81"/>
            <rFont val="ＭＳ Ｐゴシック"/>
            <family val="3"/>
            <charset val="128"/>
          </rPr>
          <t>+34,844,371</t>
        </r>
      </text>
    </comment>
  </commentList>
</comments>
</file>

<file path=xl/sharedStrings.xml><?xml version="1.0" encoding="utf-8"?>
<sst xmlns="http://schemas.openxmlformats.org/spreadsheetml/2006/main" count="2129" uniqueCount="347">
  <si>
    <t>基金の明細</t>
  </si>
  <si>
    <t>種類</t>
  </si>
  <si>
    <t>現金預金</t>
  </si>
  <si>
    <t>有価証券</t>
  </si>
  <si>
    <t>土地</t>
  </si>
  <si>
    <t>その他</t>
  </si>
  <si>
    <t>合計_x000D_
(貸借対照表計上額)</t>
  </si>
  <si>
    <t>(参考)財産に関する_x000D_
調書記載額</t>
  </si>
  <si>
    <t>合計</t>
  </si>
  <si>
    <t>財政調整基金</t>
    <rPh sb="0" eb="2">
      <t>ザイセイ</t>
    </rPh>
    <rPh sb="2" eb="4">
      <t>チョウセイ</t>
    </rPh>
    <rPh sb="4" eb="6">
      <t>キキン</t>
    </rPh>
    <phoneticPr fontId="3"/>
  </si>
  <si>
    <t>減債基金</t>
    <rPh sb="0" eb="2">
      <t>ゲンサイ</t>
    </rPh>
    <rPh sb="2" eb="4">
      <t>キキン</t>
    </rPh>
    <phoneticPr fontId="3"/>
  </si>
  <si>
    <t>(単位：円)</t>
    <rPh sb="4" eb="5">
      <t>エン</t>
    </rPh>
    <phoneticPr fontId="3"/>
  </si>
  <si>
    <t>その他基金</t>
    <rPh sb="2" eb="3">
      <t>タ</t>
    </rPh>
    <rPh sb="3" eb="5">
      <t>キキン</t>
    </rPh>
    <phoneticPr fontId="3"/>
  </si>
  <si>
    <t>＜貸借対照表の内容に関する明細＞</t>
  </si>
  <si>
    <t>２．附属明細書1（1）②有形固定資産の行政目的別明細</t>
  </si>
  <si>
    <t>４．附属明細書1（1）④基金の明細　</t>
  </si>
  <si>
    <r>
      <t>７．附属明細書1（2）①</t>
    </r>
    <r>
      <rPr>
        <sz val="10.5"/>
        <color rgb="FF000000"/>
        <rFont val="ＭＳ Ｐゴシック"/>
        <family val="3"/>
        <charset val="128"/>
      </rPr>
      <t>地方債（借入先別）の明細</t>
    </r>
  </si>
  <si>
    <t>＜行政コスト計算書の内容に関する明細＞</t>
  </si>
  <si>
    <t>９．附属明細書2（1）補助金等の明細</t>
  </si>
  <si>
    <t>＜純資産変動計算書の内容に関する明細＞</t>
  </si>
  <si>
    <t>10．附属明細書3（1）財源の明細</t>
  </si>
  <si>
    <t>＜資金収支計算書の内容に関する明細＞</t>
  </si>
  <si>
    <t>12．附属明細書4（1）資金の明細</t>
  </si>
  <si>
    <t>附属明細書　目次</t>
    <rPh sb="0" eb="2">
      <t>フゾク</t>
    </rPh>
    <rPh sb="2" eb="5">
      <t>メイサイショ</t>
    </rPh>
    <rPh sb="6" eb="8">
      <t>モクジ</t>
    </rPh>
    <phoneticPr fontId="3"/>
  </si>
  <si>
    <r>
      <t>　　　　　　　　　　　　　②</t>
    </r>
    <r>
      <rPr>
        <sz val="10.5"/>
        <color rgb="FF000000"/>
        <rFont val="ＭＳ Ｐゴシック"/>
        <family val="3"/>
        <charset val="128"/>
      </rPr>
      <t xml:space="preserve">地方債（利率別）の明細 </t>
    </r>
    <phoneticPr fontId="3"/>
  </si>
  <si>
    <r>
      <t>　　　　　　　　　　　　　③</t>
    </r>
    <r>
      <rPr>
        <sz val="10.5"/>
        <color rgb="FF000000"/>
        <rFont val="ＭＳ Ｐゴシック"/>
        <family val="3"/>
        <charset val="128"/>
      </rPr>
      <t>地方債（返済期間別）の明細</t>
    </r>
    <phoneticPr fontId="3"/>
  </si>
  <si>
    <t>有形固定資産の明細</t>
  </si>
  <si>
    <t>（単位：円）</t>
  </si>
  <si>
    <t>区分</t>
  </si>
  <si>
    <t>事業用資産</t>
  </si>
  <si>
    <t>　土地</t>
  </si>
  <si>
    <t>-</t>
  </si>
  <si>
    <t>　立木竹</t>
  </si>
  <si>
    <t>　建物</t>
  </si>
  <si>
    <t>　建物付属設備</t>
  </si>
  <si>
    <t>　工作物</t>
  </si>
  <si>
    <t>　船舶</t>
  </si>
  <si>
    <t>　浮標等</t>
  </si>
  <si>
    <t>　航空機</t>
  </si>
  <si>
    <t>　その他の有形固定資産</t>
  </si>
  <si>
    <t>　建設仮勘定</t>
  </si>
  <si>
    <t>インフラ資産</t>
  </si>
  <si>
    <t>　橋梁（公共土地）</t>
  </si>
  <si>
    <t>　道路（公共土地）</t>
  </si>
  <si>
    <t>　河川（公共土地）</t>
  </si>
  <si>
    <t>　ダム（公共土地）</t>
  </si>
  <si>
    <t>　山林（公共土地）</t>
  </si>
  <si>
    <t>　漁港・港湾（公共土地）</t>
  </si>
  <si>
    <t>　公園（公共土地）</t>
  </si>
  <si>
    <t>　下水道（公共土地）</t>
  </si>
  <si>
    <t>　防火水槽（公共土地）</t>
  </si>
  <si>
    <t>　下水処理（公共土地）</t>
  </si>
  <si>
    <t>　トンネル（公共土地）</t>
  </si>
  <si>
    <t>　農道（公共土地）</t>
  </si>
  <si>
    <t>　林道（公共土地）</t>
  </si>
  <si>
    <t>　その他（公共土地）</t>
  </si>
  <si>
    <t>　橋梁（公共建物）</t>
  </si>
  <si>
    <t>　道路（公共建物）</t>
  </si>
  <si>
    <t>　河川（公共建物）</t>
  </si>
  <si>
    <t>　ダム（公共建物）</t>
  </si>
  <si>
    <t>　山林（公共建物）</t>
  </si>
  <si>
    <t>　漁港・港湾（公共建物）</t>
  </si>
  <si>
    <t>　公園（公共建物）</t>
  </si>
  <si>
    <t>　下水道（公共建物）</t>
  </si>
  <si>
    <t>　防火水槽（公共建物）</t>
  </si>
  <si>
    <t>　下水処理（公共建物）</t>
  </si>
  <si>
    <t>　トンネル（公共建物）</t>
  </si>
  <si>
    <t>　農道（公共建物）</t>
  </si>
  <si>
    <t>　林道（公共建物）</t>
  </si>
  <si>
    <t>　その他（公共建物）</t>
  </si>
  <si>
    <t>　橋梁（公共工作物）</t>
  </si>
  <si>
    <t>　道路（公共工作物）</t>
  </si>
  <si>
    <t>　河川（公共工作物）</t>
  </si>
  <si>
    <t>　ダム（公共工作物）</t>
  </si>
  <si>
    <t>　山林（公共工作物）</t>
  </si>
  <si>
    <t>　漁港・港湾（公共工作物）</t>
  </si>
  <si>
    <t>　公園（公共工作物）</t>
  </si>
  <si>
    <t>　下水道（公共工作物）</t>
  </si>
  <si>
    <t>　防火水槽（公共工作物）</t>
  </si>
  <si>
    <t>　下水処理（公共工作物）</t>
  </si>
  <si>
    <t>　トンネル（公共工作物）</t>
  </si>
  <si>
    <t>　農道（公共工作物）</t>
  </si>
  <si>
    <t>　林道（公共工作物）</t>
  </si>
  <si>
    <t>　その他（公共工作物）</t>
  </si>
  <si>
    <t>　その他の公共用財産</t>
  </si>
  <si>
    <t>　公共用財産建設仮勘定</t>
  </si>
  <si>
    <t>物品</t>
  </si>
  <si>
    <t>　機械器具</t>
  </si>
  <si>
    <t>　物品</t>
  </si>
  <si>
    <t>　美術品</t>
  </si>
  <si>
    <t>無形固定資産</t>
  </si>
  <si>
    <t>有形固定資産に係る行政目的別の明細</t>
  </si>
  <si>
    <t>生活インフラ・_x000D_
国土保全</t>
  </si>
  <si>
    <t>教育</t>
  </si>
  <si>
    <t>福祉</t>
  </si>
  <si>
    <t>環境衛生</t>
  </si>
  <si>
    <t>産業振興</t>
  </si>
  <si>
    <t>消防</t>
  </si>
  <si>
    <t>総務</t>
  </si>
  <si>
    <t>１．附属明細書1（1）①有形固定資産の明細</t>
    <phoneticPr fontId="3"/>
  </si>
  <si>
    <t>投資及び出資金の明細</t>
  </si>
  <si>
    <t>市場価格のあるもの</t>
  </si>
  <si>
    <t>銘柄名</t>
  </si>
  <si>
    <t>市場価格のないもののうち連結対象団体に対するもの</t>
  </si>
  <si>
    <t>相手先名</t>
  </si>
  <si>
    <t>出資金額_x000D_
(貸借対照表計上額)_x000D_
(A)</t>
  </si>
  <si>
    <t>資産_x000D_
(B)</t>
  </si>
  <si>
    <t>負債_x000D_
(C)</t>
  </si>
  <si>
    <t>純資産額_x000D_
(B) - (C)_x000D_
(D)</t>
  </si>
  <si>
    <t>資本金_x000D_
(E)</t>
  </si>
  <si>
    <t>出資割合(%)_x000D_
(A) / (E)_x000D_
(F)</t>
  </si>
  <si>
    <t>実質価額_x000D_
(D) X (F)_x000D_
(G)</t>
  </si>
  <si>
    <t>投資損失引当金_x000D_
計上額_x000D_
(H)</t>
  </si>
  <si>
    <t>市場価格のないもののうち連結対象団体以外に対するもの</t>
  </si>
  <si>
    <t>出資金額_x000D_
(A)</t>
  </si>
  <si>
    <t>強制評価減_x000D_
(H)</t>
  </si>
  <si>
    <t>貸借対照表計上額_x000D_
(A) - (H)_x000D_
(I)</t>
  </si>
  <si>
    <t>-</t>
    <phoneticPr fontId="3"/>
  </si>
  <si>
    <t>貸付金の明細</t>
  </si>
  <si>
    <t>相手先名または種別</t>
  </si>
  <si>
    <t>長期貸付金</t>
  </si>
  <si>
    <t>短期貸付金</t>
  </si>
  <si>
    <t>(参考)_x000D_
貸付金計</t>
  </si>
  <si>
    <t>貸借対照表計上額</t>
  </si>
  <si>
    <t>徴収不能引当金_x000D_
計上額</t>
  </si>
  <si>
    <t>６．附属明細書1（1）⑥長期延滞債権の明細</t>
    <phoneticPr fontId="3"/>
  </si>
  <si>
    <t>　　　　　　　　　　　　　⑦未収金の明細</t>
    <phoneticPr fontId="3"/>
  </si>
  <si>
    <t>長期延滞債権の明細</t>
  </si>
  <si>
    <t>徴収不能引当金計上額</t>
  </si>
  <si>
    <t>【税等未収金】</t>
    <rPh sb="1" eb="2">
      <t>ゼイ</t>
    </rPh>
    <rPh sb="2" eb="3">
      <t>トウ</t>
    </rPh>
    <rPh sb="3" eb="6">
      <t>ミシュウキン</t>
    </rPh>
    <phoneticPr fontId="3"/>
  </si>
  <si>
    <t>小計</t>
  </si>
  <si>
    <t>【未収金】</t>
    <rPh sb="1" eb="4">
      <t>ミシュウキン</t>
    </rPh>
    <phoneticPr fontId="3"/>
  </si>
  <si>
    <t>未収金の明細</t>
  </si>
  <si>
    <t>【税等未収金】</t>
    <rPh sb="1" eb="2">
      <t>ゼイ</t>
    </rPh>
    <rPh sb="2" eb="3">
      <t>トウ</t>
    </rPh>
    <rPh sb="3" eb="5">
      <t>ミシュウ</t>
    </rPh>
    <phoneticPr fontId="3"/>
  </si>
  <si>
    <t>【未収金】</t>
  </si>
  <si>
    <t>地方債等（借入先別）の明細</t>
  </si>
  <si>
    <t>地方債等残高</t>
  </si>
  <si>
    <t>政府資金</t>
  </si>
  <si>
    <t>地方公共団体_x000D_
金融機構</t>
  </si>
  <si>
    <t>市中銀行</t>
  </si>
  <si>
    <t>その他の_x000D_
金融機関</t>
  </si>
  <si>
    <t>市場公募債</t>
  </si>
  <si>
    <t>うち1年内償還予定</t>
  </si>
  <si>
    <t>うち共同発行債</t>
  </si>
  <si>
    <t>うち住民公募債</t>
  </si>
  <si>
    <t>　合計</t>
  </si>
  <si>
    <t>地方債等（利率別）の明細</t>
  </si>
  <si>
    <t>1.5%超_x000D_
2.0%以下</t>
  </si>
  <si>
    <t>2.0%超_x000D_
2.5%以下</t>
  </si>
  <si>
    <t>2.5%超_x000D_
3.0%以下</t>
  </si>
  <si>
    <t>3.0%超_x000D_
3.5%以下</t>
  </si>
  <si>
    <t>3.5%超_x000D_
4.0%以下</t>
  </si>
  <si>
    <t>4.0%超</t>
  </si>
  <si>
    <t>(参考)_x000D_
加重平均_x000D_
利率</t>
  </si>
  <si>
    <t>地方債等（返済期間別）の明細</t>
  </si>
  <si>
    <t>1年以内</t>
  </si>
  <si>
    <t>1年超_x000D_
2年以内</t>
  </si>
  <si>
    <t>2年超_x000D_
3年以内</t>
  </si>
  <si>
    <t>3年超_x000D_
4年以内</t>
  </si>
  <si>
    <t>4年超_x000D_
5年以内</t>
  </si>
  <si>
    <t>5年超_x000D_
10年以内</t>
  </si>
  <si>
    <t>10年超_x000D_
15年以内</t>
  </si>
  <si>
    <t>15年超_x000D_
20年以内</t>
  </si>
  <si>
    <t>20年超</t>
  </si>
  <si>
    <t>引当金の明細</t>
  </si>
  <si>
    <t>前年度末残高</t>
  </si>
  <si>
    <t>本年度増加額</t>
  </si>
  <si>
    <t>本年度減少額</t>
  </si>
  <si>
    <t>本年度末残高</t>
  </si>
  <si>
    <t>目的使用</t>
  </si>
  <si>
    <t>退職手当引当金</t>
  </si>
  <si>
    <t>賞与等引当金</t>
  </si>
  <si>
    <t>補助金等の明細</t>
  </si>
  <si>
    <t>名称</t>
  </si>
  <si>
    <t>相手先</t>
  </si>
  <si>
    <t>金額</t>
  </si>
  <si>
    <t>支出目的</t>
  </si>
  <si>
    <t>他団体への公共施設等整備補助金等_x000D_
(所有外資産分)</t>
  </si>
  <si>
    <t>計</t>
  </si>
  <si>
    <t>財源の明細</t>
  </si>
  <si>
    <t>会計</t>
  </si>
  <si>
    <t>財源の内容</t>
  </si>
  <si>
    <t>一般会計</t>
  </si>
  <si>
    <t>税収等</t>
  </si>
  <si>
    <t>地方譲与税</t>
    <rPh sb="0" eb="2">
      <t>チホウ</t>
    </rPh>
    <rPh sb="2" eb="5">
      <t>ジョウヨゼイ</t>
    </rPh>
    <phoneticPr fontId="3"/>
  </si>
  <si>
    <t>利子割交付金</t>
    <rPh sb="0" eb="3">
      <t>リシワリ</t>
    </rPh>
    <rPh sb="3" eb="6">
      <t>コウフキン</t>
    </rPh>
    <phoneticPr fontId="3"/>
  </si>
  <si>
    <t>配当割交付金</t>
    <rPh sb="0" eb="3">
      <t>ハイトウワリ</t>
    </rPh>
    <rPh sb="3" eb="6">
      <t>コウフキン</t>
    </rPh>
    <phoneticPr fontId="3"/>
  </si>
  <si>
    <t>株式等譲渡所得割交付金</t>
    <rPh sb="0" eb="2">
      <t>カブシキ</t>
    </rPh>
    <rPh sb="2" eb="3">
      <t>トウ</t>
    </rPh>
    <rPh sb="3" eb="5">
      <t>ジョウト</t>
    </rPh>
    <rPh sb="5" eb="8">
      <t>ショトクワリ</t>
    </rPh>
    <rPh sb="8" eb="11">
      <t>コウフキン</t>
    </rPh>
    <phoneticPr fontId="3"/>
  </si>
  <si>
    <t>地方消費税交付金</t>
    <rPh sb="0" eb="2">
      <t>チホウ</t>
    </rPh>
    <rPh sb="2" eb="5">
      <t>ショウヒゼイ</t>
    </rPh>
    <rPh sb="5" eb="8">
      <t>コウフキン</t>
    </rPh>
    <phoneticPr fontId="3"/>
  </si>
  <si>
    <t>自動車取得税交付金</t>
    <rPh sb="0" eb="3">
      <t>ジドウシャ</t>
    </rPh>
    <rPh sb="3" eb="6">
      <t>シュトクゼイ</t>
    </rPh>
    <rPh sb="6" eb="9">
      <t>コウフキン</t>
    </rPh>
    <phoneticPr fontId="3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</si>
  <si>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3"/>
  </si>
  <si>
    <t>分担金及び負担金</t>
    <rPh sb="0" eb="3">
      <t>ブンタンキン</t>
    </rPh>
    <rPh sb="3" eb="4">
      <t>オヨ</t>
    </rPh>
    <rPh sb="5" eb="8">
      <t>フタンキン</t>
    </rPh>
    <phoneticPr fontId="3"/>
  </si>
  <si>
    <t>国県等補助金</t>
  </si>
  <si>
    <t>資本的_x000D_
補助金</t>
  </si>
  <si>
    <t>国庫支出金</t>
    <rPh sb="0" eb="2">
      <t>コッコ</t>
    </rPh>
    <rPh sb="2" eb="5">
      <t>シシュツキン</t>
    </rPh>
    <phoneticPr fontId="3"/>
  </si>
  <si>
    <t>経常的_x000D_
補助金</t>
  </si>
  <si>
    <t>資金の明細</t>
  </si>
  <si>
    <t>財源情報の明細</t>
  </si>
  <si>
    <t>内訳</t>
  </si>
  <si>
    <t>地方債等</t>
  </si>
  <si>
    <t>純行政コスト</t>
  </si>
  <si>
    <t>有形固定資産等の増加</t>
  </si>
  <si>
    <t>貸付金・基金等の増加</t>
  </si>
  <si>
    <t>その他の補助金等
（補助金等）</t>
    <rPh sb="10" eb="13">
      <t>ホジョキン</t>
    </rPh>
    <rPh sb="13" eb="14">
      <t>トウ</t>
    </rPh>
    <phoneticPr fontId="3"/>
  </si>
  <si>
    <t>会計：一般会計</t>
  </si>
  <si>
    <t>一般会計</t>
    <phoneticPr fontId="19"/>
  </si>
  <si>
    <t>＜一般会計＞</t>
    <rPh sb="1" eb="3">
      <t>イッパン</t>
    </rPh>
    <rPh sb="3" eb="5">
      <t>カイケイ</t>
    </rPh>
    <phoneticPr fontId="3"/>
  </si>
  <si>
    <t>地方交付税</t>
    <rPh sb="0" eb="2">
      <t>チホウ</t>
    </rPh>
    <rPh sb="2" eb="5">
      <t>コウフゼイ</t>
    </rPh>
    <phoneticPr fontId="3"/>
  </si>
  <si>
    <t>【歳計外現金】</t>
    <rPh sb="1" eb="3">
      <t>サイケイ</t>
    </rPh>
    <rPh sb="3" eb="4">
      <t>ガイ</t>
    </rPh>
    <rPh sb="4" eb="6">
      <t>ゲンキン</t>
    </rPh>
    <phoneticPr fontId="3"/>
  </si>
  <si>
    <t>【歳計現金】</t>
    <rPh sb="1" eb="3">
      <t>サイケイ</t>
    </rPh>
    <rPh sb="3" eb="5">
      <t>ゲンキン</t>
    </rPh>
    <phoneticPr fontId="3"/>
  </si>
  <si>
    <t>未収金</t>
    <rPh sb="0" eb="3">
      <t>ミシュウキン</t>
    </rPh>
    <phoneticPr fontId="3"/>
  </si>
  <si>
    <t>税収等</t>
    <rPh sb="0" eb="2">
      <t>ゼイシュウ</t>
    </rPh>
    <rPh sb="2" eb="3">
      <t>トウ</t>
    </rPh>
    <phoneticPr fontId="3"/>
  </si>
  <si>
    <t>地方債償還</t>
    <rPh sb="0" eb="2">
      <t>チホウ</t>
    </rPh>
    <rPh sb="2" eb="3">
      <t>サイ</t>
    </rPh>
    <rPh sb="3" eb="5">
      <t>ショウカン</t>
    </rPh>
    <phoneticPr fontId="3"/>
  </si>
  <si>
    <t>連結相殺対象</t>
    <rPh sb="0" eb="2">
      <t>レンケツ</t>
    </rPh>
    <rPh sb="2" eb="4">
      <t>ソウサイ</t>
    </rPh>
    <rPh sb="4" eb="6">
      <t>タイショウ</t>
    </rPh>
    <phoneticPr fontId="3"/>
  </si>
  <si>
    <t>出資金　合計</t>
    <rPh sb="0" eb="3">
      <t>シュッシキン</t>
    </rPh>
    <rPh sb="4" eb="6">
      <t>ゴウケイ</t>
    </rPh>
    <phoneticPr fontId="3"/>
  </si>
  <si>
    <t>全体会計　出資金　合計</t>
    <rPh sb="0" eb="2">
      <t>ゼンタイ</t>
    </rPh>
    <rPh sb="2" eb="4">
      <t>カイケイ</t>
    </rPh>
    <rPh sb="5" eb="8">
      <t>シュッシキン</t>
    </rPh>
    <rPh sb="9" eb="11">
      <t>ゴウケイ</t>
    </rPh>
    <phoneticPr fontId="3"/>
  </si>
  <si>
    <t>８．附属明細書1（2）④引当金の明細　</t>
    <phoneticPr fontId="3"/>
  </si>
  <si>
    <t>【特別分】</t>
    <rPh sb="1" eb="3">
      <t>トクベツ</t>
    </rPh>
    <rPh sb="3" eb="4">
      <t>ブン</t>
    </rPh>
    <phoneticPr fontId="21"/>
  </si>
  <si>
    <t>３．附属明細書1（1）③投資及び出資金の明細</t>
    <phoneticPr fontId="3"/>
  </si>
  <si>
    <t>５．附属明細書1（1）⑤貸付金の明細</t>
    <phoneticPr fontId="3"/>
  </si>
  <si>
    <t>11．附属明細書3（2）財源情報の明細</t>
    <phoneticPr fontId="3"/>
  </si>
  <si>
    <t>一般会計</t>
    <rPh sb="0" eb="2">
      <t>イッパン</t>
    </rPh>
    <rPh sb="2" eb="4">
      <t>カイケイ</t>
    </rPh>
    <phoneticPr fontId="20"/>
  </si>
  <si>
    <t>千葉県農業信用基金協会出資金</t>
    <rPh sb="0" eb="3">
      <t>チバケン</t>
    </rPh>
    <rPh sb="3" eb="5">
      <t>ノウギョウ</t>
    </rPh>
    <rPh sb="5" eb="7">
      <t>シンヨウ</t>
    </rPh>
    <rPh sb="7" eb="9">
      <t>キキン</t>
    </rPh>
    <rPh sb="9" eb="11">
      <t>キョウカイ</t>
    </rPh>
    <rPh sb="11" eb="14">
      <t>シュッシキン</t>
    </rPh>
    <phoneticPr fontId="7"/>
  </si>
  <si>
    <t>千葉県信用保証協会出捐金</t>
    <rPh sb="0" eb="3">
      <t>チバケン</t>
    </rPh>
    <rPh sb="3" eb="5">
      <t>シンヨウ</t>
    </rPh>
    <rPh sb="5" eb="7">
      <t>ホショウ</t>
    </rPh>
    <rPh sb="7" eb="9">
      <t>キョウカイ</t>
    </rPh>
    <rPh sb="9" eb="10">
      <t>デ</t>
    </rPh>
    <rPh sb="10" eb="11">
      <t>エン</t>
    </rPh>
    <rPh sb="11" eb="12">
      <t>キン</t>
    </rPh>
    <phoneticPr fontId="7"/>
  </si>
  <si>
    <t>公益社団法人千葉県畜産協会出資金</t>
    <rPh sb="0" eb="2">
      <t>コウエキ</t>
    </rPh>
    <rPh sb="2" eb="4">
      <t>シャダン</t>
    </rPh>
    <rPh sb="4" eb="6">
      <t>ホウジン</t>
    </rPh>
    <rPh sb="6" eb="9">
      <t>チバケン</t>
    </rPh>
    <rPh sb="9" eb="11">
      <t>チクサン</t>
    </rPh>
    <rPh sb="11" eb="13">
      <t>キョウカイ</t>
    </rPh>
    <rPh sb="13" eb="16">
      <t>シュッシキン</t>
    </rPh>
    <phoneticPr fontId="7"/>
  </si>
  <si>
    <t>公益財団法人千葉県文化振興財団出捐金</t>
    <rPh sb="0" eb="2">
      <t>コウエキ</t>
    </rPh>
    <rPh sb="2" eb="4">
      <t>ザイダン</t>
    </rPh>
    <rPh sb="4" eb="6">
      <t>ホウジン</t>
    </rPh>
    <rPh sb="6" eb="9">
      <t>チバケン</t>
    </rPh>
    <rPh sb="9" eb="11">
      <t>ブンカ</t>
    </rPh>
    <rPh sb="11" eb="13">
      <t>シンコウ</t>
    </rPh>
    <rPh sb="13" eb="15">
      <t>ザイダン</t>
    </rPh>
    <rPh sb="15" eb="17">
      <t>シュツエン</t>
    </rPh>
    <rPh sb="17" eb="18">
      <t>キン</t>
    </rPh>
    <phoneticPr fontId="7"/>
  </si>
  <si>
    <t>公益財団法人ちば国際コンベンションビューロー出捐金</t>
    <rPh sb="0" eb="2">
      <t>コウエキ</t>
    </rPh>
    <rPh sb="2" eb="4">
      <t>ザイダン</t>
    </rPh>
    <rPh sb="4" eb="6">
      <t>ホウジン</t>
    </rPh>
    <rPh sb="8" eb="10">
      <t>コクサイ</t>
    </rPh>
    <rPh sb="22" eb="24">
      <t>シュツエン</t>
    </rPh>
    <rPh sb="24" eb="25">
      <t>キン</t>
    </rPh>
    <phoneticPr fontId="7"/>
  </si>
  <si>
    <t>公益財団法人千葉県暴力団追放県民会議出捐金</t>
    <rPh sb="0" eb="2">
      <t>コウエキ</t>
    </rPh>
    <rPh sb="2" eb="4">
      <t>ザイダン</t>
    </rPh>
    <rPh sb="4" eb="6">
      <t>ホウジン</t>
    </rPh>
    <rPh sb="6" eb="9">
      <t>チバケン</t>
    </rPh>
    <rPh sb="9" eb="11">
      <t>ボウリョク</t>
    </rPh>
    <rPh sb="11" eb="12">
      <t>ダン</t>
    </rPh>
    <rPh sb="12" eb="14">
      <t>ツイホウ</t>
    </rPh>
    <rPh sb="14" eb="16">
      <t>ケンミン</t>
    </rPh>
    <rPh sb="16" eb="18">
      <t>カイギ</t>
    </rPh>
    <rPh sb="18" eb="20">
      <t>シュツエン</t>
    </rPh>
    <rPh sb="20" eb="21">
      <t>キン</t>
    </rPh>
    <phoneticPr fontId="7"/>
  </si>
  <si>
    <t>公益財団法人千葉ヘルス財団出捐金</t>
    <rPh sb="0" eb="2">
      <t>コウエキ</t>
    </rPh>
    <rPh sb="2" eb="4">
      <t>ザイダン</t>
    </rPh>
    <rPh sb="4" eb="6">
      <t>ホウジン</t>
    </rPh>
    <rPh sb="6" eb="8">
      <t>チバ</t>
    </rPh>
    <rPh sb="11" eb="13">
      <t>ザイダン</t>
    </rPh>
    <rPh sb="13" eb="15">
      <t>シュツエン</t>
    </rPh>
    <rPh sb="15" eb="16">
      <t>キン</t>
    </rPh>
    <phoneticPr fontId="7"/>
  </si>
  <si>
    <t>公益財団法人千葉県建設技術センター設立出捐金</t>
    <rPh sb="0" eb="2">
      <t>コウエキ</t>
    </rPh>
    <rPh sb="2" eb="4">
      <t>ザイダン</t>
    </rPh>
    <rPh sb="4" eb="6">
      <t>ホウジン</t>
    </rPh>
    <rPh sb="6" eb="9">
      <t>チバケン</t>
    </rPh>
    <rPh sb="9" eb="11">
      <t>ケンセツ</t>
    </rPh>
    <rPh sb="11" eb="13">
      <t>ギジュツ</t>
    </rPh>
    <rPh sb="17" eb="19">
      <t>セツリツ</t>
    </rPh>
    <rPh sb="19" eb="21">
      <t>シュツエン</t>
    </rPh>
    <rPh sb="21" eb="22">
      <t>キン</t>
    </rPh>
    <phoneticPr fontId="7"/>
  </si>
  <si>
    <t>公益財団法人千葉県動物保護管理協会出捐金</t>
    <rPh sb="0" eb="2">
      <t>コウエキ</t>
    </rPh>
    <rPh sb="2" eb="4">
      <t>ザイダン</t>
    </rPh>
    <rPh sb="4" eb="6">
      <t>ホウジン</t>
    </rPh>
    <rPh sb="6" eb="9">
      <t>チバケン</t>
    </rPh>
    <rPh sb="9" eb="11">
      <t>ドウブツ</t>
    </rPh>
    <rPh sb="11" eb="13">
      <t>ホゴ</t>
    </rPh>
    <rPh sb="13" eb="15">
      <t>カンリ</t>
    </rPh>
    <rPh sb="15" eb="17">
      <t>キョウカイ</t>
    </rPh>
    <rPh sb="17" eb="19">
      <t>シュツエン</t>
    </rPh>
    <rPh sb="19" eb="20">
      <t>キン</t>
    </rPh>
    <phoneticPr fontId="7"/>
  </si>
  <si>
    <t>公益財団法人千葉県教育振興財団出捐金</t>
    <rPh sb="0" eb="2">
      <t>コウエキ</t>
    </rPh>
    <rPh sb="2" eb="4">
      <t>ザイダン</t>
    </rPh>
    <rPh sb="4" eb="6">
      <t>ホウジン</t>
    </rPh>
    <rPh sb="6" eb="9">
      <t>チバケン</t>
    </rPh>
    <rPh sb="9" eb="11">
      <t>キョウイク</t>
    </rPh>
    <rPh sb="11" eb="13">
      <t>シンコウ</t>
    </rPh>
    <rPh sb="13" eb="15">
      <t>ザイダン</t>
    </rPh>
    <rPh sb="15" eb="17">
      <t>シュツエン</t>
    </rPh>
    <rPh sb="17" eb="18">
      <t>キン</t>
    </rPh>
    <phoneticPr fontId="7"/>
  </si>
  <si>
    <t>千葉園芸プラスチック加工株式会社出資金</t>
    <rPh sb="0" eb="2">
      <t>チバ</t>
    </rPh>
    <rPh sb="2" eb="4">
      <t>エンゲイ</t>
    </rPh>
    <rPh sb="10" eb="12">
      <t>カコウ</t>
    </rPh>
    <rPh sb="12" eb="16">
      <t>カブシキガイシャ</t>
    </rPh>
    <rPh sb="16" eb="19">
      <t>シュッシキン</t>
    </rPh>
    <phoneticPr fontId="7"/>
  </si>
  <si>
    <t>地方公共団体金融機構出資金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rPh sb="10" eb="13">
      <t>シュッシキン</t>
    </rPh>
    <phoneticPr fontId="7"/>
  </si>
  <si>
    <t>法人市民税滞納繰越分</t>
  </si>
  <si>
    <t>固定資産税滞納繰越分</t>
  </si>
  <si>
    <t>軽自動車税滞納繰越分</t>
  </si>
  <si>
    <t>都市計画税滞納繰越分</t>
  </si>
  <si>
    <t>ゴルフ場利用税交付金</t>
    <rPh sb="3" eb="4">
      <t>ジョウ</t>
    </rPh>
    <rPh sb="4" eb="6">
      <t>リヨウ</t>
    </rPh>
    <rPh sb="6" eb="7">
      <t>ゼイ</t>
    </rPh>
    <rPh sb="7" eb="10">
      <t>コウフキン</t>
    </rPh>
    <phoneticPr fontId="3"/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</si>
  <si>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3"/>
  </si>
  <si>
    <t>前年度末残高_x000D_
(A)</t>
  </si>
  <si>
    <t>本年度増加額_x000D_
(B)</t>
  </si>
  <si>
    <t>本年度減少額_x000D_
(C)</t>
  </si>
  <si>
    <t>本年度末残高_x000D_
(A)+(B)-(C)_x000D_
(D)</t>
  </si>
  <si>
    <t>本年度末_x000D_
減価償却累計額_x000D_
(E)</t>
  </si>
  <si>
    <t>差引本年度末残高_x000D_
(D)-(E)_x000D_
(G)</t>
  </si>
  <si>
    <t>法人事業税交付金</t>
    <rPh sb="0" eb="2">
      <t>ホウジン</t>
    </rPh>
    <rPh sb="2" eb="5">
      <t>ジギョウゼイ</t>
    </rPh>
    <rPh sb="5" eb="8">
      <t>コウフキン</t>
    </rPh>
    <phoneticPr fontId="3"/>
  </si>
  <si>
    <t>本年度償却額_x000D_
(F)</t>
  </si>
  <si>
    <t>茂原市</t>
    <rPh sb="0" eb="2">
      <t>モバラ</t>
    </rPh>
    <rPh sb="2" eb="3">
      <t>シ</t>
    </rPh>
    <phoneticPr fontId="3"/>
  </si>
  <si>
    <t>株式会社ベイエフエム</t>
    <rPh sb="0" eb="4">
      <t>カブシキガイシャ</t>
    </rPh>
    <phoneticPr fontId="7"/>
  </si>
  <si>
    <t>九十九里地域水道企業団</t>
    <rPh sb="0" eb="4">
      <t>クジュウクリ</t>
    </rPh>
    <rPh sb="4" eb="6">
      <t>チイキ</t>
    </rPh>
    <rPh sb="6" eb="11">
      <t>スイドウキギョウダン</t>
    </rPh>
    <phoneticPr fontId="3"/>
  </si>
  <si>
    <t>下水道事業会計</t>
    <rPh sb="0" eb="5">
      <t>ゲスイドウジギョウ</t>
    </rPh>
    <rPh sb="5" eb="7">
      <t>カイケイ</t>
    </rPh>
    <phoneticPr fontId="3"/>
  </si>
  <si>
    <t>　土地開発基金</t>
    <rPh sb="1" eb="5">
      <t>トチカイハツ</t>
    </rPh>
    <rPh sb="5" eb="7">
      <t>キキン</t>
    </rPh>
    <phoneticPr fontId="7"/>
  </si>
  <si>
    <t>　職員厚生資金貸付基金</t>
    <rPh sb="1" eb="3">
      <t>ショクイン</t>
    </rPh>
    <rPh sb="3" eb="5">
      <t>コウセイ</t>
    </rPh>
    <rPh sb="5" eb="7">
      <t>シキン</t>
    </rPh>
    <rPh sb="7" eb="9">
      <t>カシツケ</t>
    </rPh>
    <rPh sb="9" eb="11">
      <t>キキン</t>
    </rPh>
    <phoneticPr fontId="7"/>
  </si>
  <si>
    <t>　交通遺児及び母子家庭等奨学資金貸付基金</t>
    <rPh sb="1" eb="3">
      <t>コウツウ</t>
    </rPh>
    <rPh sb="3" eb="5">
      <t>イジ</t>
    </rPh>
    <rPh sb="5" eb="6">
      <t>オヨ</t>
    </rPh>
    <rPh sb="7" eb="9">
      <t>ボシ</t>
    </rPh>
    <rPh sb="9" eb="11">
      <t>カテイ</t>
    </rPh>
    <rPh sb="11" eb="12">
      <t>トウ</t>
    </rPh>
    <rPh sb="12" eb="14">
      <t>ショウガク</t>
    </rPh>
    <rPh sb="14" eb="16">
      <t>シキン</t>
    </rPh>
    <rPh sb="16" eb="18">
      <t>カシツケ</t>
    </rPh>
    <rPh sb="18" eb="20">
      <t>キキン</t>
    </rPh>
    <phoneticPr fontId="7"/>
  </si>
  <si>
    <t>　福祉振興基金</t>
    <rPh sb="1" eb="3">
      <t>フクシ</t>
    </rPh>
    <rPh sb="3" eb="5">
      <t>シンコウ</t>
    </rPh>
    <rPh sb="5" eb="7">
      <t>キキン</t>
    </rPh>
    <phoneticPr fontId="7"/>
  </si>
  <si>
    <t>　美術品等取得基金</t>
    <rPh sb="1" eb="3">
      <t>ビジュツ</t>
    </rPh>
    <rPh sb="3" eb="4">
      <t>ヒン</t>
    </rPh>
    <rPh sb="4" eb="5">
      <t>ナド</t>
    </rPh>
    <rPh sb="5" eb="7">
      <t>シュトク</t>
    </rPh>
    <rPh sb="7" eb="9">
      <t>キキン</t>
    </rPh>
    <phoneticPr fontId="7"/>
  </si>
  <si>
    <t>　衛藤五郎音楽文化振興基金</t>
    <rPh sb="1" eb="3">
      <t>エトウ</t>
    </rPh>
    <rPh sb="3" eb="5">
      <t>ゴロウ</t>
    </rPh>
    <rPh sb="5" eb="7">
      <t>オンガク</t>
    </rPh>
    <rPh sb="7" eb="9">
      <t>ブンカ</t>
    </rPh>
    <rPh sb="9" eb="11">
      <t>シンコウ</t>
    </rPh>
    <rPh sb="11" eb="13">
      <t>キキン</t>
    </rPh>
    <phoneticPr fontId="7"/>
  </si>
  <si>
    <t>　学校等施設建設改修基金</t>
    <rPh sb="1" eb="3">
      <t>ガッコウ</t>
    </rPh>
    <rPh sb="3" eb="4">
      <t>トウ</t>
    </rPh>
    <rPh sb="4" eb="6">
      <t>シセツ</t>
    </rPh>
    <rPh sb="6" eb="8">
      <t>ケンセツ</t>
    </rPh>
    <rPh sb="8" eb="10">
      <t>カイシュウ</t>
    </rPh>
    <rPh sb="10" eb="12">
      <t>キキン</t>
    </rPh>
    <phoneticPr fontId="7"/>
  </si>
  <si>
    <t>　国際交流基金</t>
    <rPh sb="1" eb="3">
      <t>コクサイ</t>
    </rPh>
    <rPh sb="3" eb="5">
      <t>コウリュウ</t>
    </rPh>
    <rPh sb="5" eb="7">
      <t>キキン</t>
    </rPh>
    <phoneticPr fontId="7"/>
  </si>
  <si>
    <t>　ふるさと茂原まちづくり応援基金</t>
    <rPh sb="5" eb="7">
      <t>モバラ</t>
    </rPh>
    <rPh sb="12" eb="14">
      <t>オウエン</t>
    </rPh>
    <rPh sb="14" eb="16">
      <t>キキン</t>
    </rPh>
    <phoneticPr fontId="7"/>
  </si>
  <si>
    <t>　茂原市民会館等建設基金</t>
    <rPh sb="1" eb="3">
      <t>モバラ</t>
    </rPh>
    <rPh sb="3" eb="5">
      <t>シミン</t>
    </rPh>
    <rPh sb="5" eb="7">
      <t>カイカン</t>
    </rPh>
    <rPh sb="7" eb="8">
      <t>ナド</t>
    </rPh>
    <rPh sb="8" eb="10">
      <t>ケンセツ</t>
    </rPh>
    <rPh sb="10" eb="12">
      <t>キキン</t>
    </rPh>
    <phoneticPr fontId="7"/>
  </si>
  <si>
    <t>　茂原市森林環境整備基金</t>
    <rPh sb="1" eb="4">
      <t>モバラシ</t>
    </rPh>
    <rPh sb="4" eb="6">
      <t>シンリン</t>
    </rPh>
    <rPh sb="6" eb="8">
      <t>カンキョウ</t>
    </rPh>
    <rPh sb="8" eb="10">
      <t>セイビ</t>
    </rPh>
    <rPh sb="10" eb="12">
      <t>キキン</t>
    </rPh>
    <phoneticPr fontId="3"/>
  </si>
  <si>
    <t>茂原市奨学資金貸付金</t>
    <rPh sb="0" eb="3">
      <t>モバラシ</t>
    </rPh>
    <rPh sb="3" eb="7">
      <t>ショウガクシキン</t>
    </rPh>
    <rPh sb="7" eb="10">
      <t>カシツケキン</t>
    </rPh>
    <phoneticPr fontId="7"/>
  </si>
  <si>
    <t>1.5％以下</t>
    <phoneticPr fontId="21"/>
  </si>
  <si>
    <t>特定の契約条項が付された地方債の概要</t>
    <phoneticPr fontId="3"/>
  </si>
  <si>
    <t>特定の契約条項が
付された地方債残高</t>
    <phoneticPr fontId="3"/>
  </si>
  <si>
    <t>契約条項の概要</t>
    <phoneticPr fontId="3"/>
  </si>
  <si>
    <t>徴収不能引当金（固定）</t>
    <rPh sb="8" eb="10">
      <t>コテイ</t>
    </rPh>
    <phoneticPr fontId="3"/>
  </si>
  <si>
    <t>徴収不能引当金（流動）</t>
    <rPh sb="8" eb="10">
      <t>リュウドウ</t>
    </rPh>
    <phoneticPr fontId="3"/>
  </si>
  <si>
    <t>交通遺児及び母子家庭等奨学資金貸付金</t>
    <rPh sb="17" eb="18">
      <t>キン</t>
    </rPh>
    <phoneticPr fontId="3"/>
  </si>
  <si>
    <t>雑入（生活保護法第63条・78条返還金（繰越分））</t>
  </si>
  <si>
    <t>雑入（生活保護法戻入未済分（前年度分））</t>
  </si>
  <si>
    <t>市税</t>
    <rPh sb="0" eb="2">
      <t>シゼイ</t>
    </rPh>
    <phoneticPr fontId="3"/>
  </si>
  <si>
    <t>県支出金</t>
    <rPh sb="0" eb="1">
      <t>ケン</t>
    </rPh>
    <rPh sb="1" eb="4">
      <t>シシュツキン</t>
    </rPh>
    <phoneticPr fontId="3"/>
  </si>
  <si>
    <t>自治体名：茂原市</t>
  </si>
  <si>
    <t>会計：一般会計等</t>
    <rPh sb="3" eb="8">
      <t>イッパンカイケイトウ</t>
    </rPh>
    <phoneticPr fontId="3"/>
  </si>
  <si>
    <t>会計：一般会計等</t>
    <rPh sb="7" eb="8">
      <t>トウ</t>
    </rPh>
    <phoneticPr fontId="3"/>
  </si>
  <si>
    <t>　　一般公共事業</t>
    <rPh sb="2" eb="4">
      <t>イッパン</t>
    </rPh>
    <rPh sb="4" eb="6">
      <t>コウキョウ</t>
    </rPh>
    <rPh sb="6" eb="8">
      <t>ジギョウ</t>
    </rPh>
    <phoneticPr fontId="21"/>
  </si>
  <si>
    <t>　　公営住宅建設</t>
    <rPh sb="2" eb="4">
      <t>コウエイ</t>
    </rPh>
    <rPh sb="4" eb="6">
      <t>ジュウタク</t>
    </rPh>
    <rPh sb="6" eb="8">
      <t>ケンセツ</t>
    </rPh>
    <phoneticPr fontId="21"/>
  </si>
  <si>
    <t>　　災害復旧</t>
    <rPh sb="2" eb="4">
      <t>サイガイ</t>
    </rPh>
    <rPh sb="4" eb="6">
      <t>フッキュウ</t>
    </rPh>
    <phoneticPr fontId="21"/>
  </si>
  <si>
    <t>　　教育・福祉施設</t>
    <rPh sb="2" eb="4">
      <t>キョウイク</t>
    </rPh>
    <rPh sb="5" eb="7">
      <t>フクシ</t>
    </rPh>
    <rPh sb="7" eb="9">
      <t>シセツ</t>
    </rPh>
    <phoneticPr fontId="21"/>
  </si>
  <si>
    <t>　　一般単独事業</t>
    <rPh sb="2" eb="4">
      <t>イッパン</t>
    </rPh>
    <rPh sb="4" eb="6">
      <t>タンドク</t>
    </rPh>
    <rPh sb="6" eb="8">
      <t>ジギョウ</t>
    </rPh>
    <phoneticPr fontId="21"/>
  </si>
  <si>
    <t>　　その他</t>
    <rPh sb="4" eb="5">
      <t>ホカ</t>
    </rPh>
    <phoneticPr fontId="21"/>
  </si>
  <si>
    <t>障害者グループホーム等入居者家賃補助金</t>
  </si>
  <si>
    <t>長生郡市広域市町村圏組合火葬場・斎場事業負担金</t>
  </si>
  <si>
    <t>療養給付費負担金  千葉県後期高齢者医療広域連合</t>
  </si>
  <si>
    <t>多面的機能支払交付金</t>
  </si>
  <si>
    <t>農業次世代人材投資資金</t>
  </si>
  <si>
    <t>茂原七夕まつり実行委員会補助金</t>
  </si>
  <si>
    <t>地方特例交付税</t>
    <rPh sb="0" eb="2">
      <t>チホウ</t>
    </rPh>
    <rPh sb="2" eb="4">
      <t>トクレイ</t>
    </rPh>
    <rPh sb="4" eb="7">
      <t>コウフゼイ</t>
    </rPh>
    <phoneticPr fontId="3"/>
  </si>
  <si>
    <t>寄附金</t>
    <rPh sb="0" eb="3">
      <t>キフキン</t>
    </rPh>
    <phoneticPr fontId="3"/>
  </si>
  <si>
    <t>令和６年度　財務書類（一般会計等）</t>
    <rPh sb="0" eb="2">
      <t>レイワ</t>
    </rPh>
    <rPh sb="3" eb="4">
      <t>ネン</t>
    </rPh>
    <rPh sb="4" eb="5">
      <t>ド</t>
    </rPh>
    <rPh sb="6" eb="8">
      <t>ザイム</t>
    </rPh>
    <rPh sb="8" eb="10">
      <t>ショルイ</t>
    </rPh>
    <rPh sb="11" eb="16">
      <t>イッパンカイケイトウ</t>
    </rPh>
    <phoneticPr fontId="3"/>
  </si>
  <si>
    <t>＜一般会計＞</t>
    <rPh sb="1" eb="3">
      <t>イッパン</t>
    </rPh>
    <rPh sb="3" eb="5">
      <t>カイケイ</t>
    </rPh>
    <phoneticPr fontId="4"/>
  </si>
  <si>
    <t>長生郡市広域市町村圏組合負担金</t>
  </si>
  <si>
    <t>定額減税補足給付金</t>
  </si>
  <si>
    <t>社会福祉協議会補助金</t>
  </si>
  <si>
    <t>障害者グループホーム運営費補助金</t>
  </si>
  <si>
    <t>短期人間ドック助成金</t>
  </si>
  <si>
    <t>通年学童保育事業費補助金</t>
  </si>
  <si>
    <t>地域子育て支援センター事業補助金</t>
  </si>
  <si>
    <t>保育士配置改善事業補助金</t>
  </si>
  <si>
    <t>民間保育士処遇改善事業補助金</t>
  </si>
  <si>
    <t>認定こども園施設整備事業費補助金</t>
  </si>
  <si>
    <t>長生郡市広域市町村圏組合衛生事業負担金</t>
  </si>
  <si>
    <t>長生郡市広域市町村圏組合水道事業負担金</t>
  </si>
  <si>
    <t>長生郡市広域市町村圏組合病院事業負担金</t>
  </si>
  <si>
    <t>長生郡市広域市町村圏組合清掃事業負担金</t>
  </si>
  <si>
    <t>鳥獣被害防止対策協議会負担金</t>
  </si>
  <si>
    <t>農業集落排水事業会計負担金</t>
  </si>
  <si>
    <t>交通安全施設等整備工事に伴うＪＲ負担金</t>
  </si>
  <si>
    <t>下水道事業会計負担金</t>
  </si>
  <si>
    <t>図書館原状回復負担金</t>
  </si>
  <si>
    <t>その他</t>
    <rPh sb="2" eb="3">
      <t>タ</t>
    </rPh>
    <phoneticPr fontId="4"/>
  </si>
  <si>
    <t>年度：令和６年度</t>
    <phoneticPr fontId="3"/>
  </si>
  <si>
    <t>農業集落排水事業会計</t>
    <rPh sb="0" eb="8">
      <t>ノウギョウシュウラクハイスイジギョウ</t>
    </rPh>
    <rPh sb="8" eb="10">
      <t>カイケイ</t>
    </rPh>
    <phoneticPr fontId="3"/>
  </si>
  <si>
    <t>【通常分】</t>
    <rPh sb="1" eb="3">
      <t>ツウジョウ</t>
    </rPh>
    <rPh sb="3" eb="4">
      <t>ブン</t>
    </rPh>
    <phoneticPr fontId="21"/>
  </si>
  <si>
    <t>　　臨時財政対策債</t>
    <rPh sb="2" eb="4">
      <t>リンジ</t>
    </rPh>
    <rPh sb="4" eb="6">
      <t>ザイセイ</t>
    </rPh>
    <rPh sb="6" eb="8">
      <t>タイサク</t>
    </rPh>
    <rPh sb="8" eb="9">
      <t>サイ</t>
    </rPh>
    <phoneticPr fontId="27"/>
  </si>
  <si>
    <t>　　減収補てん債</t>
    <rPh sb="2" eb="4">
      <t>ゲンシュウ</t>
    </rPh>
    <rPh sb="4" eb="5">
      <t>ホ</t>
    </rPh>
    <rPh sb="7" eb="8">
      <t>サイ</t>
    </rPh>
    <phoneticPr fontId="27"/>
  </si>
  <si>
    <t>　　減税補てん債</t>
    <rPh sb="2" eb="4">
      <t>ゲンゼイ</t>
    </rPh>
    <rPh sb="4" eb="5">
      <t>ホ</t>
    </rPh>
    <rPh sb="7" eb="8">
      <t>サイ</t>
    </rPh>
    <phoneticPr fontId="27"/>
  </si>
  <si>
    <t>　　退職手当債</t>
    <rPh sb="2" eb="4">
      <t>タイショク</t>
    </rPh>
    <rPh sb="4" eb="6">
      <t>テアテ</t>
    </rPh>
    <rPh sb="6" eb="7">
      <t>サイ</t>
    </rPh>
    <phoneticPr fontId="27"/>
  </si>
  <si>
    <t>　　その他</t>
    <rPh sb="4" eb="5">
      <t>タ</t>
    </rPh>
    <phoneticPr fontId="27"/>
  </si>
  <si>
    <t>児童福祉費負担金</t>
  </si>
  <si>
    <t>老人施設費負担金</t>
  </si>
  <si>
    <t>個人市民税過年度分</t>
    <rPh sb="0" eb="2">
      <t>コジン</t>
    </rPh>
    <rPh sb="2" eb="5">
      <t>シミンゼイ</t>
    </rPh>
    <rPh sb="5" eb="6">
      <t>カ</t>
    </rPh>
    <rPh sb="6" eb="8">
      <t>ネンド</t>
    </rPh>
    <rPh sb="8" eb="9">
      <t>ブン</t>
    </rPh>
    <phoneticPr fontId="29"/>
  </si>
  <si>
    <t>使用料及び手数料（道路占用料）</t>
    <rPh sb="0" eb="3">
      <t>シヨウリョウ</t>
    </rPh>
    <rPh sb="3" eb="4">
      <t>オヨ</t>
    </rPh>
    <rPh sb="5" eb="8">
      <t>テスウリョウ</t>
    </rPh>
    <rPh sb="9" eb="11">
      <t>ドウロ</t>
    </rPh>
    <rPh sb="11" eb="13">
      <t>センヨウ</t>
    </rPh>
    <rPh sb="13" eb="14">
      <t>リョウ</t>
    </rPh>
    <phoneticPr fontId="31"/>
  </si>
  <si>
    <t>使用料及び手数料（河川占用料）</t>
    <rPh sb="0" eb="3">
      <t>シヨウリョウ</t>
    </rPh>
    <rPh sb="3" eb="4">
      <t>オヨ</t>
    </rPh>
    <rPh sb="5" eb="8">
      <t>テスウリョウ</t>
    </rPh>
    <rPh sb="9" eb="11">
      <t>カセン</t>
    </rPh>
    <rPh sb="11" eb="13">
      <t>センヨウ</t>
    </rPh>
    <rPh sb="13" eb="14">
      <t>リョウ</t>
    </rPh>
    <phoneticPr fontId="31"/>
  </si>
  <si>
    <t>貸付収入（奨学資金貸付金元利収入）</t>
    <rPh sb="5" eb="7">
      <t>ショウガク</t>
    </rPh>
    <rPh sb="7" eb="9">
      <t>シキン</t>
    </rPh>
    <rPh sb="9" eb="11">
      <t>カシツケ</t>
    </rPh>
    <rPh sb="11" eb="12">
      <t>キン</t>
    </rPh>
    <rPh sb="12" eb="14">
      <t>ガンリ</t>
    </rPh>
    <rPh sb="14" eb="16">
      <t>シュウニュウ</t>
    </rPh>
    <phoneticPr fontId="31"/>
  </si>
  <si>
    <t>雑入（光熱水費負担金）</t>
  </si>
  <si>
    <t>雑入（未払賃貸料に係る損害金）　R6新</t>
  </si>
  <si>
    <t>雑入（児童扶養手当返還金）</t>
  </si>
  <si>
    <t>雑入（学童クラブ利用料）</t>
  </si>
  <si>
    <t>雑入（児童手当過年度分返納金）　R6新</t>
  </si>
  <si>
    <t>雑入（子育て世帯への臨時特別給付金返還金）</t>
  </si>
  <si>
    <t>雑入（交通遺児及び母子家庭等奨学資金償還金）</t>
  </si>
  <si>
    <t>雑入（高等職業訓練促進給付金返還金）　R6新</t>
  </si>
  <si>
    <t>雑入（学校給食費負担金）</t>
  </si>
  <si>
    <t>歳出　生活保護費戻入未済分</t>
  </si>
  <si>
    <t>使用料及び手数料（住宅使用料）</t>
    <rPh sb="0" eb="3">
      <t>シヨウリョウ</t>
    </rPh>
    <rPh sb="3" eb="4">
      <t>オヨ</t>
    </rPh>
    <rPh sb="5" eb="8">
      <t>テスウリョウ</t>
    </rPh>
    <rPh sb="9" eb="11">
      <t>ジュウタク</t>
    </rPh>
    <rPh sb="11" eb="14">
      <t>シヨウリョウ</t>
    </rPh>
    <phoneticPr fontId="31"/>
  </si>
  <si>
    <t>使用料及び手数料（農業手数料）　</t>
  </si>
  <si>
    <t>財産貸付収入</t>
    <rPh sb="0" eb="2">
      <t>ザイサン</t>
    </rPh>
    <rPh sb="2" eb="4">
      <t>カシツケ</t>
    </rPh>
    <rPh sb="4" eb="6">
      <t>シュウニュウ</t>
    </rPh>
    <phoneticPr fontId="31"/>
  </si>
  <si>
    <t>雑入（会計年度任用職員等雇用保険料）　R6新</t>
  </si>
  <si>
    <t>雑入（保育所職員給食費負担金）　R6新</t>
  </si>
  <si>
    <t>雑入（建物収去に係る代替執行費）　R6新</t>
  </si>
  <si>
    <t>雑入（養育医療保護者負担金）</t>
  </si>
  <si>
    <t>雑入（浄化槽維持管理費負担金）</t>
  </si>
  <si>
    <t>雑入（生活保護法第63条による返還金）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</si>
</sst>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0.0%"/>
  </numFmts>
  <fonts count="34" x14ac:knownFonts="1">
    <font>
      <sz val="11"/>
      <color theme="1"/>
      <name val="ＭＳ Ｐゴシック"/>
      <family val="2"/>
      <scheme val="minor"/>
    </font>
    <font>
      <sz val="9"/>
      <color theme="1"/>
      <name val="ＭＳ Ｐゴシック"/>
      <family val="2"/>
      <scheme val="minor"/>
    </font>
    <font>
      <b/>
      <sz val="18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ＭＳ Ｐゴシック"/>
      <family val="2"/>
      <scheme val="minor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2"/>
      <scheme val="minor"/>
    </font>
    <font>
      <b/>
      <sz val="10"/>
      <color theme="1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2"/>
      <scheme val="minor"/>
    </font>
    <font>
      <sz val="11"/>
      <name val="ＭＳ Ｐゴシック"/>
      <family val="2"/>
      <scheme val="minor"/>
    </font>
    <font>
      <sz val="9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3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sz val="9"/>
      <color rgb="FFFF0000"/>
      <name val="ＭＳ Ｐゴシック"/>
      <family val="2"/>
      <scheme val="minor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1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rgb="FF00B0F0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4" fillId="0" borderId="0"/>
    <xf numFmtId="38" fontId="14" fillId="0" borderId="0" applyFon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>
      <alignment vertical="center"/>
    </xf>
  </cellStyleXfs>
  <cellXfs count="119">
    <xf numFmtId="0" fontId="0" fillId="0" borderId="0" xfId="0"/>
    <xf numFmtId="3" fontId="1" fillId="0" borderId="1" xfId="0" applyNumberFormat="1" applyFont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3" fontId="1" fillId="0" borderId="1" xfId="0" applyNumberFormat="1" applyFont="1" applyBorder="1" applyAlignment="1">
      <alignment horizontal="left" vertical="center"/>
    </xf>
    <xf numFmtId="3" fontId="1" fillId="0" borderId="0" xfId="0" applyNumberFormat="1" applyFont="1"/>
    <xf numFmtId="3" fontId="2" fillId="0" borderId="0" xfId="0" applyNumberFormat="1" applyFont="1"/>
    <xf numFmtId="3" fontId="0" fillId="0" borderId="0" xfId="0" applyNumberFormat="1" applyAlignment="1">
      <alignment horizontal="right"/>
    </xf>
    <xf numFmtId="3" fontId="1" fillId="0" borderId="1" xfId="0" applyNumberFormat="1" applyFont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left" vertical="center"/>
    </xf>
    <xf numFmtId="3" fontId="1" fillId="3" borderId="1" xfId="0" applyNumberFormat="1" applyFont="1" applyFill="1" applyBorder="1" applyAlignment="1">
      <alignment horizontal="right" vertical="center"/>
    </xf>
    <xf numFmtId="3" fontId="1" fillId="0" borderId="2" xfId="0" applyNumberFormat="1" applyFont="1" applyBorder="1" applyAlignment="1">
      <alignment horizontal="left" vertical="center"/>
    </xf>
    <xf numFmtId="3" fontId="1" fillId="0" borderId="2" xfId="0" applyNumberFormat="1" applyFont="1" applyBorder="1" applyAlignment="1">
      <alignment horizontal="right" vertical="center"/>
    </xf>
    <xf numFmtId="3" fontId="1" fillId="0" borderId="3" xfId="0" applyNumberFormat="1" applyFont="1" applyBorder="1" applyAlignment="1">
      <alignment horizontal="left" vertical="center"/>
    </xf>
    <xf numFmtId="3" fontId="1" fillId="0" borderId="3" xfId="0" applyNumberFormat="1" applyFont="1" applyBorder="1" applyAlignment="1">
      <alignment horizontal="right" vertical="center"/>
    </xf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8" fillId="0" borderId="0" xfId="0" applyFont="1" applyAlignment="1">
      <alignment horizontal="left" vertical="center"/>
    </xf>
    <xf numFmtId="3" fontId="9" fillId="0" borderId="0" xfId="0" applyNumberFormat="1" applyFont="1"/>
    <xf numFmtId="10" fontId="1" fillId="0" borderId="1" xfId="0" applyNumberFormat="1" applyFont="1" applyBorder="1" applyAlignment="1">
      <alignment horizontal="right" vertical="center"/>
    </xf>
    <xf numFmtId="3" fontId="1" fillId="0" borderId="5" xfId="0" applyNumberFormat="1" applyFont="1" applyBorder="1" applyAlignment="1">
      <alignment horizontal="left" vertical="center"/>
    </xf>
    <xf numFmtId="3" fontId="1" fillId="0" borderId="6" xfId="0" applyNumberFormat="1" applyFont="1" applyBorder="1" applyAlignment="1">
      <alignment horizontal="left" vertical="center"/>
    </xf>
    <xf numFmtId="3" fontId="1" fillId="0" borderId="11" xfId="0" applyNumberFormat="1" applyFont="1" applyBorder="1" applyAlignment="1">
      <alignment horizontal="center" vertical="center"/>
    </xf>
    <xf numFmtId="3" fontId="1" fillId="0" borderId="11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vertical="center"/>
    </xf>
    <xf numFmtId="3" fontId="1" fillId="2" borderId="12" xfId="0" applyNumberFormat="1" applyFont="1" applyFill="1" applyBorder="1" applyAlignment="1">
      <alignment horizontal="center" vertical="center"/>
    </xf>
    <xf numFmtId="3" fontId="1" fillId="2" borderId="13" xfId="0" applyNumberFormat="1" applyFont="1" applyFill="1" applyBorder="1" applyAlignment="1">
      <alignment horizontal="center" vertical="center"/>
    </xf>
    <xf numFmtId="3" fontId="1" fillId="2" borderId="10" xfId="0" applyNumberFormat="1" applyFont="1" applyFill="1" applyBorder="1" applyAlignment="1">
      <alignment horizontal="center" vertical="center"/>
    </xf>
    <xf numFmtId="3" fontId="1" fillId="2" borderId="14" xfId="0" applyNumberFormat="1" applyFont="1" applyFill="1" applyBorder="1" applyAlignment="1">
      <alignment horizontal="center" vertical="center"/>
    </xf>
    <xf numFmtId="3" fontId="1" fillId="0" borderId="14" xfId="0" applyNumberFormat="1" applyFont="1" applyBorder="1" applyAlignment="1">
      <alignment horizontal="right" vertical="center"/>
    </xf>
    <xf numFmtId="3" fontId="1" fillId="0" borderId="14" xfId="0" applyNumberFormat="1" applyFont="1" applyBorder="1" applyAlignment="1">
      <alignment vertical="center"/>
    </xf>
    <xf numFmtId="3" fontId="1" fillId="0" borderId="15" xfId="0" applyNumberFormat="1" applyFont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right" vertical="center"/>
    </xf>
    <xf numFmtId="3" fontId="10" fillId="0" borderId="14" xfId="0" applyNumberFormat="1" applyFont="1" applyBorder="1" applyAlignment="1">
      <alignment vertical="center"/>
    </xf>
    <xf numFmtId="3" fontId="11" fillId="0" borderId="1" xfId="0" applyNumberFormat="1" applyFont="1" applyBorder="1" applyAlignment="1">
      <alignment horizontal="right" vertical="center"/>
    </xf>
    <xf numFmtId="3" fontId="10" fillId="0" borderId="14" xfId="0" applyNumberFormat="1" applyFont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/>
    <xf numFmtId="3" fontId="1" fillId="4" borderId="1" xfId="0" applyNumberFormat="1" applyFont="1" applyFill="1" applyBorder="1" applyAlignment="1">
      <alignment horizontal="center" vertical="center"/>
    </xf>
    <xf numFmtId="3" fontId="1" fillId="4" borderId="15" xfId="0" applyNumberFormat="1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vertical="center"/>
    </xf>
    <xf numFmtId="0" fontId="12" fillId="0" borderId="0" xfId="0" applyFont="1"/>
    <xf numFmtId="0" fontId="13" fillId="0" borderId="0" xfId="0" applyFont="1"/>
    <xf numFmtId="0" fontId="8" fillId="0" borderId="0" xfId="0" applyFont="1" applyAlignment="1">
      <alignment horizontal="right"/>
    </xf>
    <xf numFmtId="3" fontId="16" fillId="0" borderId="1" xfId="0" applyNumberFormat="1" applyFont="1" applyBorder="1" applyAlignment="1">
      <alignment horizontal="right" vertical="center"/>
    </xf>
    <xf numFmtId="3" fontId="16" fillId="0" borderId="0" xfId="0" applyNumberFormat="1" applyFont="1"/>
    <xf numFmtId="3" fontId="17" fillId="0" borderId="0" xfId="0" applyNumberFormat="1" applyFont="1" applyAlignment="1">
      <alignment horizontal="right"/>
    </xf>
    <xf numFmtId="3" fontId="18" fillId="2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/>
    <xf numFmtId="3" fontId="1" fillId="0" borderId="10" xfId="0" applyNumberFormat="1" applyFont="1" applyBorder="1" applyAlignment="1">
      <alignment horizontal="right" vertical="center"/>
    </xf>
    <xf numFmtId="3" fontId="1" fillId="3" borderId="10" xfId="0" applyNumberFormat="1" applyFont="1" applyFill="1" applyBorder="1" applyAlignment="1">
      <alignment horizontal="left" vertical="center"/>
    </xf>
    <xf numFmtId="3" fontId="1" fillId="0" borderId="0" xfId="0" applyNumberFormat="1" applyFont="1" applyAlignment="1">
      <alignment vertical="center"/>
    </xf>
    <xf numFmtId="3" fontId="0" fillId="3" borderId="0" xfId="0" applyNumberFormat="1" applyFill="1"/>
    <xf numFmtId="3" fontId="1" fillId="5" borderId="1" xfId="0" applyNumberFormat="1" applyFont="1" applyFill="1" applyBorder="1" applyAlignment="1">
      <alignment horizontal="left" vertical="center"/>
    </xf>
    <xf numFmtId="3" fontId="1" fillId="5" borderId="1" xfId="0" applyNumberFormat="1" applyFont="1" applyFill="1" applyBorder="1" applyAlignment="1">
      <alignment horizontal="right" vertical="center"/>
    </xf>
    <xf numFmtId="3" fontId="1" fillId="0" borderId="9" xfId="0" applyNumberFormat="1" applyFont="1" applyBorder="1" applyAlignment="1">
      <alignment vertical="center"/>
    </xf>
    <xf numFmtId="3" fontId="22" fillId="0" borderId="0" xfId="0" applyNumberFormat="1" applyFont="1"/>
    <xf numFmtId="3" fontId="1" fillId="0" borderId="9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horizontal="right" vertical="center"/>
    </xf>
    <xf numFmtId="176" fontId="1" fillId="0" borderId="0" xfId="0" applyNumberFormat="1" applyFont="1"/>
    <xf numFmtId="3" fontId="1" fillId="0" borderId="0" xfId="0" applyNumberFormat="1" applyFont="1" applyAlignment="1">
      <alignment horizontal="right"/>
    </xf>
    <xf numFmtId="3" fontId="27" fillId="0" borderId="0" xfId="0" applyNumberFormat="1" applyFont="1"/>
    <xf numFmtId="3" fontId="27" fillId="0" borderId="0" xfId="0" applyNumberFormat="1" applyFont="1" applyAlignment="1">
      <alignment horizontal="right"/>
    </xf>
    <xf numFmtId="3" fontId="28" fillId="2" borderId="1" xfId="0" applyNumberFormat="1" applyFont="1" applyFill="1" applyBorder="1" applyAlignment="1">
      <alignment horizontal="center" vertical="center"/>
    </xf>
    <xf numFmtId="3" fontId="28" fillId="2" borderId="1" xfId="0" applyNumberFormat="1" applyFont="1" applyFill="1" applyBorder="1" applyAlignment="1">
      <alignment horizontal="center" vertical="center" wrapText="1"/>
    </xf>
    <xf numFmtId="3" fontId="29" fillId="0" borderId="1" xfId="0" applyNumberFormat="1" applyFont="1" applyBorder="1" applyAlignment="1">
      <alignment horizontal="left" vertical="center"/>
    </xf>
    <xf numFmtId="3" fontId="29" fillId="0" borderId="1" xfId="0" applyNumberFormat="1" applyFont="1" applyBorder="1" applyAlignment="1">
      <alignment horizontal="right" vertical="center"/>
    </xf>
    <xf numFmtId="3" fontId="29" fillId="0" borderId="0" xfId="0" applyNumberFormat="1" applyFont="1"/>
    <xf numFmtId="3" fontId="1" fillId="0" borderId="9" xfId="0" applyNumberFormat="1" applyFont="1" applyBorder="1" applyAlignment="1">
      <alignment horizontal="left" vertical="center"/>
    </xf>
    <xf numFmtId="3" fontId="16" fillId="0" borderId="0" xfId="0" applyNumberFormat="1" applyFont="1" applyAlignment="1">
      <alignment horizontal="center"/>
    </xf>
    <xf numFmtId="3" fontId="1" fillId="0" borderId="10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left" vertical="center"/>
    </xf>
    <xf numFmtId="3" fontId="18" fillId="0" borderId="1" xfId="0" applyNumberFormat="1" applyFont="1" applyBorder="1" applyAlignment="1">
      <alignment horizontal="right" vertical="center"/>
    </xf>
    <xf numFmtId="3" fontId="18" fillId="0" borderId="1" xfId="0" applyNumberFormat="1" applyFont="1" applyBorder="1" applyAlignment="1">
      <alignment horizontal="left" vertical="center"/>
    </xf>
    <xf numFmtId="177" fontId="1" fillId="0" borderId="1" xfId="4" applyNumberFormat="1" applyFont="1" applyBorder="1" applyAlignment="1">
      <alignment horizontal="right" vertical="center"/>
    </xf>
    <xf numFmtId="3" fontId="1" fillId="0" borderId="13" xfId="0" applyNumberFormat="1" applyFont="1" applyBorder="1" applyAlignment="1">
      <alignment horizontal="right" vertical="center"/>
    </xf>
    <xf numFmtId="3" fontId="1" fillId="2" borderId="9" xfId="0" applyNumberFormat="1" applyFont="1" applyFill="1" applyBorder="1" applyAlignment="1">
      <alignment horizontal="center" vertical="center" wrapText="1"/>
    </xf>
    <xf numFmtId="10" fontId="1" fillId="0" borderId="0" xfId="0" applyNumberFormat="1" applyFont="1" applyAlignment="1">
      <alignment vertical="center"/>
    </xf>
    <xf numFmtId="3" fontId="1" fillId="0" borderId="2" xfId="0" applyNumberFormat="1" applyFont="1" applyBorder="1" applyAlignment="1">
      <alignment vertical="center"/>
    </xf>
    <xf numFmtId="3" fontId="31" fillId="0" borderId="1" xfId="0" applyNumberFormat="1" applyFont="1" applyBorder="1" applyAlignment="1">
      <alignment vertical="center"/>
    </xf>
    <xf numFmtId="10" fontId="1" fillId="0" borderId="0" xfId="4" applyNumberFormat="1" applyFont="1" applyAlignment="1"/>
    <xf numFmtId="3" fontId="0" fillId="0" borderId="0" xfId="0" applyNumberFormat="1" applyAlignment="1">
      <alignment horizontal="left" vertical="center"/>
    </xf>
    <xf numFmtId="3" fontId="32" fillId="0" borderId="0" xfId="0" applyNumberFormat="1" applyFont="1" applyAlignment="1">
      <alignment horizontal="right"/>
    </xf>
    <xf numFmtId="3" fontId="11" fillId="0" borderId="0" xfId="0" applyNumberFormat="1" applyFont="1"/>
    <xf numFmtId="3" fontId="11" fillId="0" borderId="0" xfId="0" applyNumberFormat="1" applyFont="1" applyAlignment="1">
      <alignment horizontal="right"/>
    </xf>
    <xf numFmtId="3" fontId="16" fillId="0" borderId="1" xfId="0" applyNumberFormat="1" applyFont="1" applyBorder="1" applyAlignment="1">
      <alignment vertical="center"/>
    </xf>
    <xf numFmtId="3" fontId="18" fillId="0" borderId="1" xfId="0" applyNumberFormat="1" applyFont="1" applyBorder="1" applyAlignment="1">
      <alignment vertical="center"/>
    </xf>
    <xf numFmtId="177" fontId="33" fillId="0" borderId="1" xfId="3" applyNumberFormat="1" applyFont="1" applyBorder="1">
      <alignment vertical="center"/>
    </xf>
    <xf numFmtId="3" fontId="16" fillId="3" borderId="1" xfId="0" applyNumberFormat="1" applyFont="1" applyFill="1" applyBorder="1" applyAlignment="1">
      <alignment horizontal="right" vertical="center"/>
    </xf>
    <xf numFmtId="3" fontId="18" fillId="3" borderId="1" xfId="0" applyNumberFormat="1" applyFont="1" applyFill="1" applyBorder="1" applyAlignment="1">
      <alignment horizontal="right" vertical="center"/>
    </xf>
    <xf numFmtId="3" fontId="26" fillId="0" borderId="0" xfId="0" applyNumberFormat="1" applyFont="1" applyAlignment="1">
      <alignment horizontal="center" vertical="center"/>
    </xf>
    <xf numFmtId="3" fontId="1" fillId="2" borderId="5" xfId="0" applyNumberFormat="1" applyFont="1" applyFill="1" applyBorder="1" applyAlignment="1">
      <alignment horizontal="center" vertical="center"/>
    </xf>
    <xf numFmtId="3" fontId="1" fillId="2" borderId="6" xfId="0" applyNumberFormat="1" applyFont="1" applyFill="1" applyBorder="1" applyAlignment="1">
      <alignment horizontal="center" vertical="center"/>
    </xf>
    <xf numFmtId="3" fontId="1" fillId="2" borderId="7" xfId="0" applyNumberFormat="1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/>
    </xf>
    <xf numFmtId="3" fontId="1" fillId="2" borderId="9" xfId="0" applyNumberFormat="1" applyFont="1" applyFill="1" applyBorder="1" applyAlignment="1">
      <alignment horizontal="center" vertical="center"/>
    </xf>
    <xf numFmtId="3" fontId="1" fillId="2" borderId="13" xfId="0" applyNumberFormat="1" applyFont="1" applyFill="1" applyBorder="1" applyAlignment="1">
      <alignment horizontal="center" vertical="center"/>
    </xf>
    <xf numFmtId="3" fontId="1" fillId="2" borderId="10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left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left" vertical="center"/>
    </xf>
    <xf numFmtId="3" fontId="0" fillId="0" borderId="0" xfId="0" applyNumberFormat="1" applyAlignment="1">
      <alignment horizontal="left" vertical="center"/>
    </xf>
    <xf numFmtId="3" fontId="10" fillId="2" borderId="14" xfId="0" applyNumberFormat="1" applyFont="1" applyFill="1" applyBorder="1" applyAlignment="1">
      <alignment horizontal="center" vertical="center"/>
    </xf>
    <xf numFmtId="3" fontId="10" fillId="0" borderId="16" xfId="0" applyNumberFormat="1" applyFont="1" applyBorder="1" applyAlignment="1">
      <alignment vertical="center"/>
    </xf>
    <xf numFmtId="3" fontId="10" fillId="2" borderId="1" xfId="0" applyNumberFormat="1" applyFont="1" applyFill="1" applyBorder="1" applyAlignment="1">
      <alignment horizontal="center" vertical="center"/>
    </xf>
    <xf numFmtId="3" fontId="10" fillId="0" borderId="11" xfId="0" applyNumberFormat="1" applyFont="1" applyBorder="1" applyAlignment="1">
      <alignment vertical="center"/>
    </xf>
  </cellXfs>
  <cellStyles count="7">
    <cellStyle name="パーセント" xfId="4" builtinId="5"/>
    <cellStyle name="パーセント 2" xfId="3" xr:uid="{00000000-0005-0000-0000-000000000000}"/>
    <cellStyle name="パーセント 3" xfId="6" xr:uid="{37CD77D9-CF56-455A-9976-EFE067F87F47}"/>
    <cellStyle name="桁区切り 2" xfId="2" xr:uid="{00000000-0005-0000-0000-000002000000}"/>
    <cellStyle name="標準" xfId="0" builtinId="0"/>
    <cellStyle name="標準 2" xfId="1" xr:uid="{00000000-0005-0000-0000-000004000000}"/>
    <cellStyle name="標準 4" xfId="5" xr:uid="{904DB7A4-7F9D-4ADF-8C5F-8FA30BC2E7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9"/>
  <sheetViews>
    <sheetView tabSelected="1" workbookViewId="0">
      <selection activeCell="B3" sqref="B3"/>
    </sheetView>
  </sheetViews>
  <sheetFormatPr defaultRowHeight="13.5" x14ac:dyDescent="0.15"/>
  <cols>
    <col min="1" max="1" width="38.75" customWidth="1"/>
    <col min="2" max="2" width="77.75" customWidth="1"/>
    <col min="3" max="3" width="16" customWidth="1"/>
  </cols>
  <sheetData>
    <row r="1" spans="1:2" ht="38.25" customHeight="1" x14ac:dyDescent="0.2">
      <c r="A1" s="45" t="s">
        <v>248</v>
      </c>
      <c r="B1" s="43"/>
    </row>
    <row r="2" spans="1:2" ht="38.25" customHeight="1" x14ac:dyDescent="0.2">
      <c r="A2" s="43"/>
      <c r="B2" s="44" t="s">
        <v>292</v>
      </c>
    </row>
    <row r="3" spans="1:2" ht="39" customHeight="1" x14ac:dyDescent="0.15">
      <c r="A3" s="43"/>
      <c r="B3" s="43"/>
    </row>
    <row r="4" spans="1:2" ht="27" customHeight="1" x14ac:dyDescent="0.15">
      <c r="B4" s="18" t="s">
        <v>23</v>
      </c>
    </row>
    <row r="5" spans="1:2" ht="16.5" customHeight="1" x14ac:dyDescent="0.15">
      <c r="B5" s="16" t="s">
        <v>13</v>
      </c>
    </row>
    <row r="6" spans="1:2" ht="16.5" customHeight="1" x14ac:dyDescent="0.15">
      <c r="B6" s="17" t="s">
        <v>99</v>
      </c>
    </row>
    <row r="7" spans="1:2" ht="16.5" customHeight="1" x14ac:dyDescent="0.15">
      <c r="B7" s="17" t="s">
        <v>14</v>
      </c>
    </row>
    <row r="8" spans="1:2" ht="16.5" customHeight="1" x14ac:dyDescent="0.15">
      <c r="B8" s="17" t="s">
        <v>218</v>
      </c>
    </row>
    <row r="9" spans="1:2" ht="16.5" customHeight="1" x14ac:dyDescent="0.15">
      <c r="B9" s="17" t="s">
        <v>15</v>
      </c>
    </row>
    <row r="10" spans="1:2" ht="16.5" customHeight="1" x14ac:dyDescent="0.15">
      <c r="B10" s="17" t="s">
        <v>219</v>
      </c>
    </row>
    <row r="11" spans="1:2" ht="16.5" customHeight="1" x14ac:dyDescent="0.15">
      <c r="B11" s="17" t="s">
        <v>125</v>
      </c>
    </row>
    <row r="12" spans="1:2" ht="16.5" customHeight="1" x14ac:dyDescent="0.15">
      <c r="B12" s="17" t="s">
        <v>126</v>
      </c>
    </row>
    <row r="13" spans="1:2" ht="16.5" customHeight="1" x14ac:dyDescent="0.15">
      <c r="B13" s="17" t="s">
        <v>16</v>
      </c>
    </row>
    <row r="14" spans="1:2" ht="16.5" customHeight="1" x14ac:dyDescent="0.15">
      <c r="B14" s="17" t="s">
        <v>24</v>
      </c>
    </row>
    <row r="15" spans="1:2" ht="16.5" customHeight="1" x14ac:dyDescent="0.15">
      <c r="B15" s="17" t="s">
        <v>25</v>
      </c>
    </row>
    <row r="16" spans="1:2" ht="16.5" customHeight="1" x14ac:dyDescent="0.15">
      <c r="B16" s="17" t="s">
        <v>216</v>
      </c>
    </row>
    <row r="17" spans="2:2" ht="16.5" customHeight="1" x14ac:dyDescent="0.15">
      <c r="B17" s="16"/>
    </row>
    <row r="18" spans="2:2" ht="16.5" customHeight="1" x14ac:dyDescent="0.15">
      <c r="B18" s="16" t="s">
        <v>17</v>
      </c>
    </row>
    <row r="19" spans="2:2" ht="16.5" customHeight="1" x14ac:dyDescent="0.15">
      <c r="B19" s="17" t="s">
        <v>18</v>
      </c>
    </row>
    <row r="20" spans="2:2" ht="16.5" customHeight="1" x14ac:dyDescent="0.15">
      <c r="B20" s="17"/>
    </row>
    <row r="21" spans="2:2" ht="16.5" customHeight="1" x14ac:dyDescent="0.15">
      <c r="B21" s="16" t="s">
        <v>19</v>
      </c>
    </row>
    <row r="22" spans="2:2" ht="16.5" customHeight="1" x14ac:dyDescent="0.15">
      <c r="B22" s="17" t="s">
        <v>20</v>
      </c>
    </row>
    <row r="23" spans="2:2" ht="16.5" customHeight="1" x14ac:dyDescent="0.15">
      <c r="B23" s="17" t="s">
        <v>220</v>
      </c>
    </row>
    <row r="24" spans="2:2" ht="16.5" customHeight="1" x14ac:dyDescent="0.15">
      <c r="B24" s="17"/>
    </row>
    <row r="25" spans="2:2" ht="16.5" customHeight="1" x14ac:dyDescent="0.15">
      <c r="B25" s="16" t="s">
        <v>21</v>
      </c>
    </row>
    <row r="26" spans="2:2" ht="16.5" customHeight="1" x14ac:dyDescent="0.15">
      <c r="B26" s="17" t="s">
        <v>22</v>
      </c>
    </row>
    <row r="27" spans="2:2" ht="16.5" customHeight="1" x14ac:dyDescent="0.15"/>
    <row r="28" spans="2:2" ht="16.5" customHeight="1" x14ac:dyDescent="0.15"/>
    <row r="29" spans="2:2" ht="16.5" customHeight="1" x14ac:dyDescent="0.15"/>
  </sheetData>
  <phoneticPr fontId="3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F24"/>
  <sheetViews>
    <sheetView showZeros="0" view="pageBreakPreview" zoomScaleNormal="100" zoomScaleSheetLayoutView="100" workbookViewId="0">
      <selection activeCell="A8" sqref="A8:F12"/>
    </sheetView>
  </sheetViews>
  <sheetFormatPr defaultColWidth="8.875" defaultRowHeight="11.25" x14ac:dyDescent="0.15"/>
  <cols>
    <col min="1" max="1" width="34.625" style="6" bestFit="1" customWidth="1"/>
    <col min="2" max="6" width="20.75" style="53" customWidth="1"/>
    <col min="7" max="16384" width="8.875" style="6"/>
  </cols>
  <sheetData>
    <row r="1" spans="1:6" ht="21" x14ac:dyDescent="0.2">
      <c r="A1" s="7" t="s">
        <v>164</v>
      </c>
    </row>
    <row r="2" spans="1:6" ht="13.5" x14ac:dyDescent="0.15">
      <c r="A2" s="4" t="str">
        <f>'１．①有形固定資産の明細'!$A$2</f>
        <v>自治体名：茂原市</v>
      </c>
    </row>
    <row r="3" spans="1:6" ht="13.5" x14ac:dyDescent="0.15">
      <c r="A3" s="4" t="str">
        <f>'３．③投資及び出資金の明細 '!$A$3</f>
        <v>年度：令和６年度</v>
      </c>
    </row>
    <row r="4" spans="1:6" ht="13.5" x14ac:dyDescent="0.15">
      <c r="A4" s="4" t="str">
        <f>'３．③投資及び出資金の明細 '!$A$4</f>
        <v>会計：一般会計等</v>
      </c>
      <c r="F4" s="34" t="s">
        <v>11</v>
      </c>
    </row>
    <row r="5" spans="1:6" ht="22.5" customHeight="1" x14ac:dyDescent="0.15">
      <c r="A5" s="98" t="s">
        <v>28</v>
      </c>
      <c r="B5" s="98" t="s">
        <v>165</v>
      </c>
      <c r="C5" s="98" t="s">
        <v>166</v>
      </c>
      <c r="D5" s="98" t="s">
        <v>167</v>
      </c>
      <c r="E5" s="98"/>
      <c r="F5" s="98" t="s">
        <v>168</v>
      </c>
    </row>
    <row r="6" spans="1:6" ht="22.5" customHeight="1" x14ac:dyDescent="0.15">
      <c r="A6" s="98"/>
      <c r="B6" s="98"/>
      <c r="C6" s="98"/>
      <c r="D6" s="2" t="s">
        <v>169</v>
      </c>
      <c r="E6" s="2" t="s">
        <v>5</v>
      </c>
      <c r="F6" s="98"/>
    </row>
    <row r="7" spans="1:6" ht="18" customHeight="1" x14ac:dyDescent="0.15">
      <c r="A7" s="10" t="s">
        <v>206</v>
      </c>
      <c r="B7" s="11">
        <f>SUM(B8:B12)</f>
        <v>6112750323</v>
      </c>
      <c r="C7" s="11">
        <f>SUM(C8:C12)</f>
        <v>469065945</v>
      </c>
      <c r="D7" s="11">
        <f>SUM(D8:D12)</f>
        <v>439897587</v>
      </c>
      <c r="E7" s="11">
        <f>SUM(E8:E12)</f>
        <v>224738154</v>
      </c>
      <c r="F7" s="11">
        <f>SUM(F8:F12)</f>
        <v>5917180527</v>
      </c>
    </row>
    <row r="8" spans="1:6" ht="18" customHeight="1" x14ac:dyDescent="0.15">
      <c r="A8" s="5" t="s">
        <v>268</v>
      </c>
      <c r="B8" s="1">
        <v>47228844</v>
      </c>
      <c r="C8" s="1">
        <v>51108983</v>
      </c>
      <c r="D8" s="1">
        <v>47228844</v>
      </c>
      <c r="E8" s="1">
        <f>B8-D8</f>
        <v>0</v>
      </c>
      <c r="F8" s="1">
        <f>B8+C8-D8-E8</f>
        <v>51108983</v>
      </c>
    </row>
    <row r="9" spans="1:6" ht="18" customHeight="1" x14ac:dyDescent="0.15">
      <c r="A9" s="5" t="s">
        <v>269</v>
      </c>
      <c r="B9" s="1">
        <v>2269906</v>
      </c>
      <c r="C9" s="1">
        <v>1171237</v>
      </c>
      <c r="D9" s="1">
        <v>964500</v>
      </c>
      <c r="E9" s="1">
        <f>B9-D9</f>
        <v>1305406</v>
      </c>
      <c r="F9" s="1">
        <f>B9+C9-D9-E9</f>
        <v>1171237</v>
      </c>
    </row>
    <row r="10" spans="1:6" ht="18" customHeight="1" x14ac:dyDescent="0.15">
      <c r="A10" s="5" t="s">
        <v>170</v>
      </c>
      <c r="B10" s="1">
        <v>5671547330</v>
      </c>
      <c r="C10" s="1"/>
      <c r="D10" s="1"/>
      <c r="E10" s="1">
        <v>223432748</v>
      </c>
      <c r="F10" s="1">
        <f>B10+C10-D10-E10</f>
        <v>5448114582</v>
      </c>
    </row>
    <row r="11" spans="1:6" ht="18" customHeight="1" x14ac:dyDescent="0.15">
      <c r="A11" s="5" t="s">
        <v>171</v>
      </c>
      <c r="B11" s="25">
        <v>391704243</v>
      </c>
      <c r="C11" s="25">
        <v>416785725</v>
      </c>
      <c r="D11" s="1">
        <f>B11</f>
        <v>391704243</v>
      </c>
      <c r="E11" s="1"/>
      <c r="F11" s="1">
        <f>B11+C11-D11-E11</f>
        <v>416785725</v>
      </c>
    </row>
    <row r="12" spans="1:6" ht="18" customHeight="1" x14ac:dyDescent="0.15">
      <c r="A12" s="5"/>
      <c r="B12" s="1"/>
      <c r="C12" s="1"/>
      <c r="D12" s="1"/>
      <c r="E12" s="1"/>
      <c r="F12" s="1"/>
    </row>
    <row r="13" spans="1:6" ht="18" customHeight="1" x14ac:dyDescent="0.15"/>
    <row r="14" spans="1:6" ht="18" customHeight="1" x14ac:dyDescent="0.15"/>
    <row r="15" spans="1:6" ht="18" customHeight="1" x14ac:dyDescent="0.15"/>
    <row r="18" spans="5:5" x14ac:dyDescent="0.15">
      <c r="E18" s="80"/>
    </row>
    <row r="19" spans="5:5" x14ac:dyDescent="0.15">
      <c r="E19" s="80"/>
    </row>
    <row r="20" spans="5:5" x14ac:dyDescent="0.15">
      <c r="E20" s="80"/>
    </row>
    <row r="21" spans="5:5" x14ac:dyDescent="0.15">
      <c r="E21" s="80"/>
    </row>
    <row r="22" spans="5:5" x14ac:dyDescent="0.15">
      <c r="E22" s="80"/>
    </row>
    <row r="23" spans="5:5" x14ac:dyDescent="0.15">
      <c r="E23" s="80"/>
    </row>
    <row r="24" spans="5:5" x14ac:dyDescent="0.15">
      <c r="E24" s="80"/>
    </row>
  </sheetData>
  <mergeCells count="5">
    <mergeCell ref="A5:A6"/>
    <mergeCell ref="B5:B6"/>
    <mergeCell ref="C5:C6"/>
    <mergeCell ref="D5:E5"/>
    <mergeCell ref="F5:F6"/>
  </mergeCells>
  <phoneticPr fontId="3"/>
  <pageMargins left="0.70866141732283472" right="0.70866141732283472" top="0.74803149606299213" bottom="0.74803149606299213" header="0.31496062992125984" footer="0.31496062992125984"/>
  <pageSetup paperSize="9" scale="9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H41"/>
  <sheetViews>
    <sheetView view="pageBreakPreview" zoomScale="80" zoomScaleNormal="100" zoomScaleSheetLayoutView="80" workbookViewId="0">
      <selection activeCell="D10" sqref="D10"/>
    </sheetView>
  </sheetViews>
  <sheetFormatPr defaultColWidth="8.875" defaultRowHeight="13.5" customHeight="1" x14ac:dyDescent="0.15"/>
  <cols>
    <col min="1" max="1" width="28.5" style="6" customWidth="1"/>
    <col min="2" max="2" width="50.125" style="6" bestFit="1" customWidth="1"/>
    <col min="3" max="3" width="31.625" style="6" customWidth="1"/>
    <col min="4" max="4" width="19.875" style="6" customWidth="1"/>
    <col min="5" max="5" width="44.25" style="6" bestFit="1" customWidth="1"/>
    <col min="6" max="6" width="12.375" style="6" bestFit="1" customWidth="1"/>
    <col min="7" max="7" width="8.875" style="6"/>
    <col min="8" max="8" width="11.5" style="6" bestFit="1" customWidth="1"/>
    <col min="9" max="16384" width="8.875" style="6"/>
  </cols>
  <sheetData>
    <row r="1" spans="1:5" ht="21" x14ac:dyDescent="0.2">
      <c r="A1" s="7" t="s">
        <v>172</v>
      </c>
    </row>
    <row r="2" spans="1:5" ht="13.5" customHeight="1" x14ac:dyDescent="0.15">
      <c r="A2" s="4" t="str">
        <f>'１．①有形固定資産の明細'!$A$2</f>
        <v>自治体名：茂原市</v>
      </c>
    </row>
    <row r="3" spans="1:5" ht="13.5" customHeight="1" x14ac:dyDescent="0.15">
      <c r="A3" s="4" t="str">
        <f>'３．③投資及び出資金の明細 '!$A$3</f>
        <v>年度：令和６年度</v>
      </c>
    </row>
    <row r="4" spans="1:5" ht="13.5" customHeight="1" x14ac:dyDescent="0.15">
      <c r="A4" s="4" t="str">
        <f>'３．③投資及び出資金の明細 '!$A$4</f>
        <v>会計：一般会計等</v>
      </c>
    </row>
    <row r="5" spans="1:5" ht="11.25" customHeight="1" x14ac:dyDescent="0.15">
      <c r="E5" s="8" t="s">
        <v>11</v>
      </c>
    </row>
    <row r="6" spans="1:5" ht="24.75" customHeight="1" x14ac:dyDescent="0.15">
      <c r="A6" s="2" t="s">
        <v>28</v>
      </c>
      <c r="B6" s="2" t="s">
        <v>173</v>
      </c>
      <c r="C6" s="2" t="s">
        <v>174</v>
      </c>
      <c r="D6" s="2" t="s">
        <v>175</v>
      </c>
      <c r="E6" s="2" t="s">
        <v>176</v>
      </c>
    </row>
    <row r="7" spans="1:5" ht="15.75" customHeight="1" x14ac:dyDescent="0.15">
      <c r="A7" s="105" t="s">
        <v>177</v>
      </c>
      <c r="B7" s="1"/>
      <c r="C7" s="1"/>
      <c r="D7" s="1"/>
      <c r="E7" s="1"/>
    </row>
    <row r="8" spans="1:5" ht="15.75" customHeight="1" x14ac:dyDescent="0.15">
      <c r="A8" s="106"/>
      <c r="B8" s="1"/>
      <c r="C8" s="1"/>
      <c r="D8" s="1"/>
      <c r="E8" s="1"/>
    </row>
    <row r="9" spans="1:5" ht="15.75" customHeight="1" x14ac:dyDescent="0.15">
      <c r="A9" s="107"/>
      <c r="B9" s="9" t="s">
        <v>178</v>
      </c>
      <c r="C9" s="32"/>
      <c r="D9" s="25">
        <f>SUM(D7:D8)</f>
        <v>0</v>
      </c>
      <c r="E9" s="32"/>
    </row>
    <row r="10" spans="1:5" ht="17.25" customHeight="1" x14ac:dyDescent="0.15">
      <c r="A10" s="108" t="s">
        <v>203</v>
      </c>
      <c r="B10" s="10" t="s">
        <v>293</v>
      </c>
      <c r="C10" s="38"/>
      <c r="D10" s="11">
        <v>6365900083</v>
      </c>
      <c r="E10" s="38"/>
    </row>
    <row r="11" spans="1:5" ht="17.25" customHeight="1" x14ac:dyDescent="0.15">
      <c r="A11" s="109"/>
      <c r="B11" s="39" t="s">
        <v>294</v>
      </c>
      <c r="C11" s="39"/>
      <c r="D11" s="39">
        <v>85960000</v>
      </c>
      <c r="E11" s="39"/>
    </row>
    <row r="12" spans="1:5" ht="17.25" customHeight="1" x14ac:dyDescent="0.15">
      <c r="A12" s="109"/>
      <c r="B12" s="39" t="s">
        <v>295</v>
      </c>
      <c r="C12" s="39"/>
      <c r="D12" s="39">
        <v>617160000</v>
      </c>
      <c r="E12" s="39"/>
    </row>
    <row r="13" spans="1:5" ht="17.25" customHeight="1" x14ac:dyDescent="0.15">
      <c r="A13" s="109"/>
      <c r="B13" s="39" t="s">
        <v>296</v>
      </c>
      <c r="C13" s="39"/>
      <c r="D13" s="39">
        <v>81225620</v>
      </c>
      <c r="E13" s="39"/>
    </row>
    <row r="14" spans="1:5" ht="17.25" customHeight="1" x14ac:dyDescent="0.15">
      <c r="A14" s="109"/>
      <c r="B14" s="39" t="s">
        <v>297</v>
      </c>
      <c r="C14" s="39"/>
      <c r="D14" s="39">
        <v>23122496</v>
      </c>
      <c r="E14" s="39"/>
    </row>
    <row r="15" spans="1:5" ht="17.25" customHeight="1" x14ac:dyDescent="0.15">
      <c r="A15" s="109"/>
      <c r="B15" s="39" t="s">
        <v>284</v>
      </c>
      <c r="C15" s="39"/>
      <c r="D15" s="39">
        <v>11894600</v>
      </c>
      <c r="E15" s="39"/>
    </row>
    <row r="16" spans="1:5" ht="17.25" customHeight="1" x14ac:dyDescent="0.15">
      <c r="A16" s="109"/>
      <c r="B16" s="39" t="s">
        <v>286</v>
      </c>
      <c r="C16" s="39"/>
      <c r="D16" s="39">
        <v>968620716</v>
      </c>
      <c r="E16" s="39"/>
    </row>
    <row r="17" spans="1:5" ht="17.25" customHeight="1" x14ac:dyDescent="0.15">
      <c r="A17" s="109"/>
      <c r="B17" s="39" t="s">
        <v>298</v>
      </c>
      <c r="C17" s="39"/>
      <c r="D17" s="39">
        <v>16250000</v>
      </c>
      <c r="E17" s="39"/>
    </row>
    <row r="18" spans="1:5" ht="17.25" customHeight="1" x14ac:dyDescent="0.15">
      <c r="A18" s="109"/>
      <c r="B18" s="39" t="s">
        <v>299</v>
      </c>
      <c r="C18" s="39"/>
      <c r="D18" s="39">
        <v>13010400</v>
      </c>
      <c r="E18" s="39"/>
    </row>
    <row r="19" spans="1:5" ht="17.25" customHeight="1" x14ac:dyDescent="0.15">
      <c r="A19" s="109"/>
      <c r="B19" s="39" t="s">
        <v>300</v>
      </c>
      <c r="C19" s="39"/>
      <c r="D19" s="39">
        <v>23346757</v>
      </c>
      <c r="E19" s="39"/>
    </row>
    <row r="20" spans="1:5" ht="17.25" customHeight="1" x14ac:dyDescent="0.15">
      <c r="A20" s="109"/>
      <c r="B20" s="39" t="s">
        <v>301</v>
      </c>
      <c r="C20" s="39"/>
      <c r="D20" s="39">
        <v>23098075</v>
      </c>
      <c r="E20" s="39"/>
    </row>
    <row r="21" spans="1:5" ht="17.25" customHeight="1" x14ac:dyDescent="0.15">
      <c r="A21" s="109"/>
      <c r="B21" s="39" t="s">
        <v>302</v>
      </c>
      <c r="C21" s="39"/>
      <c r="D21" s="39">
        <v>28198494</v>
      </c>
      <c r="E21" s="39"/>
    </row>
    <row r="22" spans="1:5" ht="17.25" customHeight="1" x14ac:dyDescent="0.15">
      <c r="A22" s="109"/>
      <c r="B22" s="39" t="s">
        <v>303</v>
      </c>
      <c r="C22" s="39"/>
      <c r="D22" s="39">
        <v>105792000</v>
      </c>
      <c r="E22" s="39"/>
    </row>
    <row r="23" spans="1:5" ht="17.25" customHeight="1" x14ac:dyDescent="0.15">
      <c r="A23" s="109"/>
      <c r="B23" s="39" t="s">
        <v>304</v>
      </c>
      <c r="C23" s="39"/>
      <c r="D23" s="39">
        <v>177309000</v>
      </c>
      <c r="E23" s="39"/>
    </row>
    <row r="24" spans="1:5" ht="17.25" customHeight="1" x14ac:dyDescent="0.15">
      <c r="A24" s="109"/>
      <c r="B24" s="39" t="s">
        <v>305</v>
      </c>
      <c r="C24" s="39"/>
      <c r="D24" s="39">
        <v>212288000</v>
      </c>
      <c r="E24" s="39"/>
    </row>
    <row r="25" spans="1:5" ht="17.25" customHeight="1" x14ac:dyDescent="0.15">
      <c r="A25" s="109"/>
      <c r="B25" s="39" t="s">
        <v>306</v>
      </c>
      <c r="C25" s="39"/>
      <c r="D25" s="39">
        <v>551663000</v>
      </c>
      <c r="E25" s="39"/>
    </row>
    <row r="26" spans="1:5" ht="17.25" customHeight="1" x14ac:dyDescent="0.15">
      <c r="A26" s="109"/>
      <c r="B26" s="39" t="s">
        <v>285</v>
      </c>
      <c r="C26" s="39"/>
      <c r="D26" s="39">
        <v>96805000</v>
      </c>
      <c r="E26" s="39"/>
    </row>
    <row r="27" spans="1:5" ht="17.25" customHeight="1" x14ac:dyDescent="0.15">
      <c r="A27" s="109"/>
      <c r="B27" s="39" t="s">
        <v>307</v>
      </c>
      <c r="C27" s="39"/>
      <c r="D27" s="39">
        <v>995422000</v>
      </c>
      <c r="E27" s="39"/>
    </row>
    <row r="28" spans="1:5" ht="17.25" customHeight="1" x14ac:dyDescent="0.15">
      <c r="A28" s="109"/>
      <c r="B28" s="39" t="s">
        <v>287</v>
      </c>
      <c r="C28" s="39"/>
      <c r="D28" s="39">
        <v>31858218</v>
      </c>
      <c r="E28" s="39"/>
    </row>
    <row r="29" spans="1:5" ht="17.25" customHeight="1" x14ac:dyDescent="0.15">
      <c r="A29" s="109"/>
      <c r="B29" s="39" t="s">
        <v>308</v>
      </c>
      <c r="C29" s="39"/>
      <c r="D29" s="39">
        <v>25160000</v>
      </c>
      <c r="E29" s="39"/>
    </row>
    <row r="30" spans="1:5" ht="17.25" customHeight="1" x14ac:dyDescent="0.15">
      <c r="A30" s="109"/>
      <c r="B30" s="39" t="s">
        <v>288</v>
      </c>
      <c r="C30" s="39"/>
      <c r="D30" s="39">
        <v>11400000</v>
      </c>
      <c r="E30" s="39"/>
    </row>
    <row r="31" spans="1:5" ht="17.25" customHeight="1" x14ac:dyDescent="0.15">
      <c r="A31" s="109"/>
      <c r="B31" s="39" t="s">
        <v>309</v>
      </c>
      <c r="C31" s="39"/>
      <c r="D31" s="39">
        <v>106151000</v>
      </c>
      <c r="E31" s="39"/>
    </row>
    <row r="32" spans="1:5" ht="17.25" customHeight="1" x14ac:dyDescent="0.15">
      <c r="A32" s="109"/>
      <c r="B32" s="39" t="s">
        <v>289</v>
      </c>
      <c r="C32" s="39"/>
      <c r="D32" s="39">
        <v>14500000</v>
      </c>
      <c r="E32" s="39"/>
    </row>
    <row r="33" spans="1:8" ht="17.25" customHeight="1" x14ac:dyDescent="0.15">
      <c r="A33" s="109"/>
      <c r="B33" s="39" t="s">
        <v>310</v>
      </c>
      <c r="C33" s="39"/>
      <c r="D33" s="39">
        <v>15603423</v>
      </c>
      <c r="E33" s="39"/>
    </row>
    <row r="34" spans="1:8" ht="17.25" customHeight="1" x14ac:dyDescent="0.15">
      <c r="A34" s="109"/>
      <c r="B34" s="39" t="s">
        <v>311</v>
      </c>
      <c r="C34" s="39"/>
      <c r="D34" s="39">
        <v>297875000</v>
      </c>
      <c r="E34" s="39"/>
    </row>
    <row r="35" spans="1:8" ht="17.25" customHeight="1" x14ac:dyDescent="0.15">
      <c r="A35" s="109"/>
      <c r="B35" s="39" t="s">
        <v>294</v>
      </c>
      <c r="C35" s="39"/>
      <c r="D35" s="39">
        <v>1536760000</v>
      </c>
      <c r="E35" s="39"/>
    </row>
    <row r="36" spans="1:8" ht="17.25" customHeight="1" x14ac:dyDescent="0.15">
      <c r="A36" s="109"/>
      <c r="B36" s="39" t="s">
        <v>312</v>
      </c>
      <c r="C36" s="39"/>
      <c r="D36" s="39">
        <v>43890000</v>
      </c>
      <c r="E36" s="39"/>
    </row>
    <row r="37" spans="1:8" ht="17.25" customHeight="1" x14ac:dyDescent="0.15">
      <c r="A37" s="109"/>
      <c r="B37" s="39" t="s">
        <v>313</v>
      </c>
      <c r="C37" s="39"/>
      <c r="D37" s="73">
        <f>D10-SUM(D11:D36)</f>
        <v>251536284</v>
      </c>
      <c r="E37" s="39"/>
    </row>
    <row r="38" spans="1:8" ht="17.25" customHeight="1" x14ac:dyDescent="0.15">
      <c r="A38" s="109"/>
      <c r="B38" s="39"/>
      <c r="C38" s="39"/>
      <c r="D38" s="39"/>
      <c r="E38" s="39"/>
      <c r="G38" s="62"/>
      <c r="H38" s="61"/>
    </row>
    <row r="39" spans="1:8" ht="17.25" customHeight="1" x14ac:dyDescent="0.15">
      <c r="A39" s="110"/>
      <c r="B39" s="40" t="s">
        <v>178</v>
      </c>
      <c r="C39" s="41"/>
      <c r="D39" s="42">
        <f>D10</f>
        <v>6365900083</v>
      </c>
      <c r="E39" s="41"/>
    </row>
    <row r="40" spans="1:8" ht="18" customHeight="1" x14ac:dyDescent="0.15"/>
    <row r="41" spans="1:8" ht="18" customHeight="1" x14ac:dyDescent="0.15"/>
  </sheetData>
  <mergeCells count="2">
    <mergeCell ref="A7:A9"/>
    <mergeCell ref="A10:A39"/>
  </mergeCells>
  <phoneticPr fontId="3"/>
  <pageMargins left="0.70866141732283472" right="0.70866141732283472" top="0.74803149606299213" bottom="0.74803149606299213" header="0.31496062992125984" footer="0.31496062992125984"/>
  <pageSetup paperSize="9" scale="7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3"/>
  <sheetViews>
    <sheetView view="pageBreakPreview" topLeftCell="A7" zoomScaleNormal="100" zoomScaleSheetLayoutView="100" workbookViewId="0">
      <selection activeCell="C23" sqref="C23:E32"/>
    </sheetView>
  </sheetViews>
  <sheetFormatPr defaultColWidth="8.875" defaultRowHeight="11.25" x14ac:dyDescent="0.15"/>
  <cols>
    <col min="1" max="1" width="28.75" style="6" customWidth="1"/>
    <col min="2" max="2" width="27" style="6" customWidth="1"/>
    <col min="3" max="3" width="24.75" style="6" customWidth="1"/>
    <col min="4" max="4" width="31.375" style="6" customWidth="1"/>
    <col min="5" max="5" width="24.75" style="6" customWidth="1"/>
    <col min="6" max="6" width="8.875" style="6"/>
    <col min="7" max="7" width="12.125" style="6" customWidth="1"/>
    <col min="8" max="8" width="12.375" style="6" customWidth="1"/>
    <col min="9" max="16384" width="8.875" style="6"/>
  </cols>
  <sheetData>
    <row r="1" spans="1:5" ht="21" x14ac:dyDescent="0.2">
      <c r="A1" s="7" t="s">
        <v>179</v>
      </c>
    </row>
    <row r="2" spans="1:5" ht="13.5" x14ac:dyDescent="0.15">
      <c r="A2" s="4" t="str">
        <f>'１．①有形固定資産の明細'!$A$2</f>
        <v>自治体名：茂原市</v>
      </c>
    </row>
    <row r="3" spans="1:5" ht="13.5" x14ac:dyDescent="0.15">
      <c r="A3" s="4" t="str">
        <f>'３．③投資及び出資金の明細 '!$A$3</f>
        <v>年度：令和６年度</v>
      </c>
    </row>
    <row r="4" spans="1:5" ht="13.5" x14ac:dyDescent="0.15">
      <c r="A4" s="4" t="str">
        <f>'３．③投資及び出資金の明細 '!$A$4</f>
        <v>会計：一般会計等</v>
      </c>
      <c r="E4" s="8" t="s">
        <v>11</v>
      </c>
    </row>
    <row r="5" spans="1:5" ht="22.5" customHeight="1" x14ac:dyDescent="0.15">
      <c r="A5" s="2" t="s">
        <v>180</v>
      </c>
      <c r="B5" s="2" t="s">
        <v>28</v>
      </c>
      <c r="C5" s="98" t="s">
        <v>181</v>
      </c>
      <c r="D5" s="98"/>
      <c r="E5" s="2" t="s">
        <v>175</v>
      </c>
    </row>
    <row r="6" spans="1:5" ht="18" customHeight="1" x14ac:dyDescent="0.15">
      <c r="A6" s="107" t="s">
        <v>182</v>
      </c>
      <c r="B6" s="107" t="s">
        <v>183</v>
      </c>
      <c r="C6" s="106" t="s">
        <v>273</v>
      </c>
      <c r="D6" s="111"/>
      <c r="E6" s="46">
        <f>12456601152+1648034</f>
        <v>12458249186</v>
      </c>
    </row>
    <row r="7" spans="1:5" ht="18" customHeight="1" x14ac:dyDescent="0.15">
      <c r="A7" s="107"/>
      <c r="B7" s="107"/>
      <c r="C7" s="106" t="s">
        <v>184</v>
      </c>
      <c r="D7" s="111"/>
      <c r="E7" s="46">
        <v>310499000</v>
      </c>
    </row>
    <row r="8" spans="1:5" ht="18" customHeight="1" x14ac:dyDescent="0.15">
      <c r="A8" s="107"/>
      <c r="B8" s="107"/>
      <c r="C8" s="106" t="s">
        <v>185</v>
      </c>
      <c r="D8" s="111"/>
      <c r="E8" s="46">
        <v>6291000</v>
      </c>
    </row>
    <row r="9" spans="1:5" ht="18" customHeight="1" x14ac:dyDescent="0.15">
      <c r="A9" s="107"/>
      <c r="B9" s="107"/>
      <c r="C9" s="106" t="s">
        <v>186</v>
      </c>
      <c r="D9" s="111"/>
      <c r="E9" s="46">
        <v>105952000</v>
      </c>
    </row>
    <row r="10" spans="1:5" ht="18" customHeight="1" x14ac:dyDescent="0.15">
      <c r="A10" s="107"/>
      <c r="B10" s="107"/>
      <c r="C10" s="106" t="s">
        <v>187</v>
      </c>
      <c r="D10" s="111"/>
      <c r="E10" s="46">
        <v>158759000</v>
      </c>
    </row>
    <row r="11" spans="1:5" ht="18" customHeight="1" x14ac:dyDescent="0.15">
      <c r="A11" s="107"/>
      <c r="B11" s="107"/>
      <c r="C11" s="106" t="s">
        <v>246</v>
      </c>
      <c r="D11" s="111"/>
      <c r="E11" s="46">
        <v>203832000</v>
      </c>
    </row>
    <row r="12" spans="1:5" ht="18" customHeight="1" x14ac:dyDescent="0.15">
      <c r="A12" s="107"/>
      <c r="B12" s="107"/>
      <c r="C12" s="106" t="s">
        <v>188</v>
      </c>
      <c r="D12" s="111"/>
      <c r="E12" s="46">
        <v>2204752000</v>
      </c>
    </row>
    <row r="13" spans="1:5" ht="18" customHeight="1" x14ac:dyDescent="0.15">
      <c r="A13" s="107"/>
      <c r="B13" s="107"/>
      <c r="C13" s="106" t="s">
        <v>238</v>
      </c>
      <c r="D13" s="111"/>
      <c r="E13" s="46">
        <v>48407982</v>
      </c>
    </row>
    <row r="14" spans="1:5" ht="18" customHeight="1" x14ac:dyDescent="0.15">
      <c r="A14" s="107"/>
      <c r="B14" s="107"/>
      <c r="C14" s="106" t="s">
        <v>189</v>
      </c>
      <c r="D14" s="111"/>
      <c r="E14" s="46">
        <v>0</v>
      </c>
    </row>
    <row r="15" spans="1:5" ht="18" customHeight="1" x14ac:dyDescent="0.15">
      <c r="A15" s="107"/>
      <c r="B15" s="107"/>
      <c r="C15" s="106" t="s">
        <v>239</v>
      </c>
      <c r="D15" s="111"/>
      <c r="E15" s="46">
        <v>61131000</v>
      </c>
    </row>
    <row r="16" spans="1:5" ht="18" customHeight="1" x14ac:dyDescent="0.15">
      <c r="A16" s="107"/>
      <c r="B16" s="107"/>
      <c r="C16" s="70" t="s">
        <v>290</v>
      </c>
      <c r="D16" s="72"/>
      <c r="E16" s="46">
        <v>451614000</v>
      </c>
    </row>
    <row r="17" spans="1:5" ht="18" customHeight="1" x14ac:dyDescent="0.15">
      <c r="A17" s="107"/>
      <c r="B17" s="107"/>
      <c r="C17" s="70" t="s">
        <v>207</v>
      </c>
      <c r="D17" s="72"/>
      <c r="E17" s="46">
        <v>5171924000</v>
      </c>
    </row>
    <row r="18" spans="1:5" ht="18" customHeight="1" x14ac:dyDescent="0.15">
      <c r="A18" s="107"/>
      <c r="B18" s="107"/>
      <c r="C18" s="70" t="s">
        <v>190</v>
      </c>
      <c r="D18" s="72"/>
      <c r="E18" s="46">
        <v>10535000</v>
      </c>
    </row>
    <row r="19" spans="1:5" ht="18" customHeight="1" x14ac:dyDescent="0.15">
      <c r="A19" s="107"/>
      <c r="B19" s="107"/>
      <c r="C19" s="70" t="s">
        <v>191</v>
      </c>
      <c r="D19" s="72"/>
      <c r="E19" s="46">
        <v>128407321</v>
      </c>
    </row>
    <row r="20" spans="1:5" ht="18" customHeight="1" x14ac:dyDescent="0.15">
      <c r="A20" s="107"/>
      <c r="B20" s="107"/>
      <c r="C20" s="70" t="s">
        <v>291</v>
      </c>
      <c r="D20" s="72"/>
      <c r="E20" s="46">
        <v>329121378</v>
      </c>
    </row>
    <row r="21" spans="1:5" ht="18" customHeight="1" x14ac:dyDescent="0.15">
      <c r="A21" s="107"/>
      <c r="B21" s="107"/>
      <c r="C21" s="70"/>
      <c r="D21" s="72"/>
      <c r="E21" s="46">
        <f>E22-SUM(E6:E20)</f>
        <v>0</v>
      </c>
    </row>
    <row r="22" spans="1:5" ht="18" customHeight="1" x14ac:dyDescent="0.15">
      <c r="A22" s="107"/>
      <c r="B22" s="107"/>
      <c r="C22" s="107" t="s">
        <v>130</v>
      </c>
      <c r="D22" s="111"/>
      <c r="E22" s="46">
        <v>21649474867</v>
      </c>
    </row>
    <row r="23" spans="1:5" ht="18" customHeight="1" x14ac:dyDescent="0.15">
      <c r="A23" s="107"/>
      <c r="B23" s="107" t="s">
        <v>192</v>
      </c>
      <c r="C23" s="112" t="s">
        <v>193</v>
      </c>
      <c r="D23" s="5" t="s">
        <v>194</v>
      </c>
      <c r="E23" s="46">
        <v>522891400</v>
      </c>
    </row>
    <row r="24" spans="1:5" ht="18" customHeight="1" x14ac:dyDescent="0.15">
      <c r="A24" s="107"/>
      <c r="B24" s="107"/>
      <c r="C24" s="107"/>
      <c r="D24" s="5" t="s">
        <v>274</v>
      </c>
      <c r="E24" s="46">
        <v>305689965</v>
      </c>
    </row>
    <row r="25" spans="1:5" ht="18" customHeight="1" x14ac:dyDescent="0.15">
      <c r="A25" s="107"/>
      <c r="B25" s="107"/>
      <c r="C25" s="107"/>
      <c r="D25" s="5"/>
      <c r="E25" s="46"/>
    </row>
    <row r="26" spans="1:5" ht="18" customHeight="1" x14ac:dyDescent="0.15">
      <c r="A26" s="107"/>
      <c r="B26" s="107"/>
      <c r="C26" s="107"/>
      <c r="D26" s="9" t="s">
        <v>178</v>
      </c>
      <c r="E26" s="46">
        <f>SUM(E23:E25)</f>
        <v>828581365</v>
      </c>
    </row>
    <row r="27" spans="1:5" ht="18" customHeight="1" x14ac:dyDescent="0.15">
      <c r="A27" s="107"/>
      <c r="B27" s="107"/>
      <c r="C27" s="112" t="s">
        <v>195</v>
      </c>
      <c r="D27" s="5" t="s">
        <v>194</v>
      </c>
      <c r="E27" s="46">
        <f>6680744204-E23</f>
        <v>6157852804</v>
      </c>
    </row>
    <row r="28" spans="1:5" ht="18" customHeight="1" x14ac:dyDescent="0.15">
      <c r="A28" s="107"/>
      <c r="B28" s="107"/>
      <c r="C28" s="107"/>
      <c r="D28" s="5" t="s">
        <v>274</v>
      </c>
      <c r="E28" s="46">
        <f>2643411581-E24</f>
        <v>2337721616</v>
      </c>
    </row>
    <row r="29" spans="1:5" ht="18" customHeight="1" x14ac:dyDescent="0.15">
      <c r="A29" s="107"/>
      <c r="B29" s="107"/>
      <c r="C29" s="107"/>
      <c r="D29" s="5"/>
      <c r="E29" s="46"/>
    </row>
    <row r="30" spans="1:5" ht="18" customHeight="1" x14ac:dyDescent="0.15">
      <c r="A30" s="107"/>
      <c r="B30" s="107"/>
      <c r="C30" s="107"/>
      <c r="D30" s="5"/>
      <c r="E30" s="46"/>
    </row>
    <row r="31" spans="1:5" ht="18" customHeight="1" x14ac:dyDescent="0.15">
      <c r="A31" s="107"/>
      <c r="B31" s="107"/>
      <c r="C31" s="107"/>
      <c r="D31" s="9" t="s">
        <v>178</v>
      </c>
      <c r="E31" s="46">
        <f>SUM(E27:E30)</f>
        <v>8495574420</v>
      </c>
    </row>
    <row r="32" spans="1:5" ht="18" customHeight="1" x14ac:dyDescent="0.15">
      <c r="A32" s="111"/>
      <c r="B32" s="111"/>
      <c r="C32" s="107" t="s">
        <v>130</v>
      </c>
      <c r="D32" s="111"/>
      <c r="E32" s="46">
        <f>E26+E31</f>
        <v>9324155785</v>
      </c>
    </row>
    <row r="33" spans="1:5" ht="18" customHeight="1" x14ac:dyDescent="0.15">
      <c r="A33" s="111"/>
      <c r="B33" s="107" t="s">
        <v>8</v>
      </c>
      <c r="C33" s="111"/>
      <c r="D33" s="111"/>
      <c r="E33" s="46">
        <f>E22+E32</f>
        <v>30973630652</v>
      </c>
    </row>
  </sheetData>
  <mergeCells count="19">
    <mergeCell ref="A6:A33"/>
    <mergeCell ref="B6:B22"/>
    <mergeCell ref="C22:D22"/>
    <mergeCell ref="B23:B32"/>
    <mergeCell ref="C23:C26"/>
    <mergeCell ref="C27:C31"/>
    <mergeCell ref="C11:D11"/>
    <mergeCell ref="B33:D33"/>
    <mergeCell ref="C10:D10"/>
    <mergeCell ref="C12:D12"/>
    <mergeCell ref="C13:D13"/>
    <mergeCell ref="C14:D14"/>
    <mergeCell ref="C15:D15"/>
    <mergeCell ref="C32:D32"/>
    <mergeCell ref="C5:D5"/>
    <mergeCell ref="C6:D6"/>
    <mergeCell ref="C7:D7"/>
    <mergeCell ref="C8:D8"/>
    <mergeCell ref="C9:D9"/>
  </mergeCells>
  <phoneticPr fontId="3"/>
  <pageMargins left="0.70866141732283472" right="0.70866141732283472" top="0.74803149606299213" bottom="0.74803149606299213" header="0.31496062992125984" footer="0.31496062992125984"/>
  <pageSetup paperSize="9" scale="81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7"/>
  <sheetViews>
    <sheetView view="pageBreakPreview" zoomScale="115" zoomScaleNormal="100" zoomScaleSheetLayoutView="115" workbookViewId="0">
      <selection activeCell="I11" sqref="I11"/>
    </sheetView>
  </sheetViews>
  <sheetFormatPr defaultColWidth="8.875" defaultRowHeight="20.25" customHeight="1" x14ac:dyDescent="0.15"/>
  <cols>
    <col min="1" max="1" width="23.375" style="4" customWidth="1"/>
    <col min="2" max="6" width="20.875" style="4" customWidth="1"/>
    <col min="7" max="7" width="11" style="4" bestFit="1" customWidth="1"/>
    <col min="8" max="8" width="12.875" style="4" bestFit="1" customWidth="1"/>
    <col min="9" max="9" width="11.375" style="86" bestFit="1" customWidth="1"/>
    <col min="10" max="16384" width="8.875" style="4"/>
  </cols>
  <sheetData>
    <row r="1" spans="1:8" ht="20.25" customHeight="1" x14ac:dyDescent="0.15">
      <c r="A1" s="113" t="s">
        <v>197</v>
      </c>
      <c r="B1" s="114"/>
      <c r="C1" s="114"/>
      <c r="D1" s="114"/>
      <c r="E1" s="114"/>
      <c r="F1" s="114"/>
    </row>
    <row r="2" spans="1:8" ht="18" customHeight="1" x14ac:dyDescent="0.15">
      <c r="A2" s="4" t="str">
        <f>'３．③投資及び出資金の明細 '!$A$2</f>
        <v>自治体名：茂原市</v>
      </c>
      <c r="B2" s="84"/>
      <c r="C2" s="84"/>
      <c r="D2" s="84"/>
      <c r="E2" s="84"/>
      <c r="F2" s="84"/>
    </row>
    <row r="3" spans="1:8" ht="18" customHeight="1" x14ac:dyDescent="0.15">
      <c r="A3" s="4" t="str">
        <f>'３．③投資及び出資金の明細 '!$A$3</f>
        <v>年度：令和６年度</v>
      </c>
      <c r="B3" s="33"/>
      <c r="C3" s="33"/>
      <c r="D3" s="33"/>
      <c r="E3" s="33"/>
    </row>
    <row r="4" spans="1:8" ht="18" customHeight="1" x14ac:dyDescent="0.15">
      <c r="A4" s="4" t="str">
        <f>'３．③投資及び出資金の明細 '!$A$4</f>
        <v>会計：一般会計等</v>
      </c>
      <c r="B4" s="33"/>
      <c r="C4" s="33"/>
      <c r="D4" s="33"/>
      <c r="E4" s="33"/>
      <c r="F4" s="34" t="s">
        <v>27</v>
      </c>
    </row>
    <row r="5" spans="1:8" ht="20.25" customHeight="1" x14ac:dyDescent="0.15">
      <c r="A5" s="115" t="s">
        <v>28</v>
      </c>
      <c r="B5" s="117" t="s">
        <v>175</v>
      </c>
      <c r="C5" s="117" t="s">
        <v>198</v>
      </c>
      <c r="D5" s="117"/>
      <c r="E5" s="117"/>
      <c r="F5" s="117"/>
    </row>
    <row r="6" spans="1:8" ht="20.25" customHeight="1" x14ac:dyDescent="0.15">
      <c r="A6" s="115"/>
      <c r="B6" s="117"/>
      <c r="C6" s="117" t="s">
        <v>192</v>
      </c>
      <c r="D6" s="117" t="s">
        <v>199</v>
      </c>
      <c r="E6" s="117" t="s">
        <v>183</v>
      </c>
      <c r="F6" s="117" t="s">
        <v>5</v>
      </c>
    </row>
    <row r="7" spans="1:8" ht="20.25" customHeight="1" thickBot="1" x14ac:dyDescent="0.2">
      <c r="A7" s="116"/>
      <c r="B7" s="118"/>
      <c r="C7" s="118"/>
      <c r="D7" s="118"/>
      <c r="E7" s="118"/>
      <c r="F7" s="118"/>
    </row>
    <row r="8" spans="1:8" ht="20.25" customHeight="1" thickTop="1" x14ac:dyDescent="0.15">
      <c r="A8" s="35" t="s">
        <v>200</v>
      </c>
      <c r="B8" s="36">
        <v>32810720226</v>
      </c>
      <c r="C8" s="36">
        <f>C13-C9-C10</f>
        <v>8495574420</v>
      </c>
      <c r="D8" s="36">
        <f>D13-D9-D10</f>
        <v>220000000</v>
      </c>
      <c r="E8" s="36">
        <f>E12-E9-E10</f>
        <v>15783110041</v>
      </c>
      <c r="F8" s="36">
        <f>B8-SUM(C8:E8)</f>
        <v>8312035765</v>
      </c>
    </row>
    <row r="9" spans="1:8" ht="20.25" customHeight="1" x14ac:dyDescent="0.15">
      <c r="A9" s="35" t="s">
        <v>201</v>
      </c>
      <c r="B9" s="36">
        <v>1731648922</v>
      </c>
      <c r="C9" s="36">
        <v>828581365</v>
      </c>
      <c r="D9" s="36">
        <v>1011100000</v>
      </c>
      <c r="E9" s="36">
        <f>B9-C9-D9-F9</f>
        <v>-108032443</v>
      </c>
      <c r="F9" s="36"/>
      <c r="H9" s="87"/>
    </row>
    <row r="10" spans="1:8" ht="20.25" customHeight="1" x14ac:dyDescent="0.15">
      <c r="A10" s="35" t="s">
        <v>202</v>
      </c>
      <c r="B10" s="36">
        <v>2292609257</v>
      </c>
      <c r="C10" s="36"/>
      <c r="D10" s="36"/>
      <c r="E10" s="36">
        <f>B10</f>
        <v>2292609257</v>
      </c>
      <c r="F10" s="36"/>
      <c r="H10" s="62"/>
    </row>
    <row r="11" spans="1:8" ht="20.25" customHeight="1" x14ac:dyDescent="0.15">
      <c r="A11" s="35" t="s">
        <v>5</v>
      </c>
      <c r="B11" s="36">
        <f>SUM(C11:F11)</f>
        <v>0</v>
      </c>
      <c r="C11" s="36"/>
      <c r="D11" s="36"/>
      <c r="E11" s="36"/>
      <c r="F11" s="36"/>
      <c r="H11" s="85"/>
    </row>
    <row r="12" spans="1:8" ht="20.25" customHeight="1" x14ac:dyDescent="0.15">
      <c r="A12" s="37" t="s">
        <v>8</v>
      </c>
      <c r="B12" s="36">
        <f>SUM(B8:B11)</f>
        <v>36834978405</v>
      </c>
      <c r="C12" s="36">
        <f t="shared" ref="C12:D12" si="0">SUM(C8:C11)</f>
        <v>9324155785</v>
      </c>
      <c r="D12" s="36">
        <f t="shared" si="0"/>
        <v>1231100000</v>
      </c>
      <c r="E12" s="36">
        <f>F17</f>
        <v>17967686855</v>
      </c>
      <c r="F12" s="36">
        <f>SUM(F8:F11)</f>
        <v>8312035765</v>
      </c>
      <c r="H12" s="86"/>
    </row>
    <row r="13" spans="1:8" ht="20.25" customHeight="1" x14ac:dyDescent="0.15">
      <c r="C13" s="4">
        <v>9324155785</v>
      </c>
      <c r="D13" s="4">
        <v>1231100000</v>
      </c>
    </row>
    <row r="15" spans="1:8" ht="20.25" customHeight="1" x14ac:dyDescent="0.15">
      <c r="C15" s="4" t="s">
        <v>210</v>
      </c>
      <c r="E15" s="4" t="s">
        <v>211</v>
      </c>
      <c r="F15" s="54">
        <v>21649474867</v>
      </c>
    </row>
    <row r="16" spans="1:8" ht="20.25" customHeight="1" x14ac:dyDescent="0.15">
      <c r="C16" s="54"/>
      <c r="E16" s="4" t="s">
        <v>212</v>
      </c>
      <c r="F16" s="54">
        <v>3681788012</v>
      </c>
    </row>
    <row r="17" spans="6:6" ht="20.25" customHeight="1" x14ac:dyDescent="0.15">
      <c r="F17" s="4">
        <f>F15-F16</f>
        <v>17967686855</v>
      </c>
    </row>
  </sheetData>
  <mergeCells count="8">
    <mergeCell ref="A1:F1"/>
    <mergeCell ref="A5:A7"/>
    <mergeCell ref="B5:B7"/>
    <mergeCell ref="C5:F5"/>
    <mergeCell ref="C6:C7"/>
    <mergeCell ref="D6:D7"/>
    <mergeCell ref="E6:E7"/>
    <mergeCell ref="F6:F7"/>
  </mergeCells>
  <phoneticPr fontId="3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31"/>
  <sheetViews>
    <sheetView view="pageBreakPreview" zoomScaleNormal="100" zoomScaleSheetLayoutView="100" workbookViewId="0">
      <selection activeCell="B18" sqref="B18"/>
    </sheetView>
  </sheetViews>
  <sheetFormatPr defaultColWidth="8.875" defaultRowHeight="11.25" x14ac:dyDescent="0.15"/>
  <cols>
    <col min="1" max="1" width="60.75" style="6" customWidth="1"/>
    <col min="2" max="2" width="40.75" style="6" customWidth="1"/>
    <col min="3" max="16384" width="8.875" style="6"/>
  </cols>
  <sheetData>
    <row r="1" spans="1:2" ht="21" x14ac:dyDescent="0.2">
      <c r="A1" s="7" t="s">
        <v>196</v>
      </c>
    </row>
    <row r="2" spans="1:2" ht="13.5" x14ac:dyDescent="0.15">
      <c r="A2" s="4" t="str">
        <f>'１．①有形固定資産の明細'!$A$2</f>
        <v>自治体名：茂原市</v>
      </c>
    </row>
    <row r="3" spans="1:2" ht="13.5" x14ac:dyDescent="0.15">
      <c r="A3" s="4" t="str">
        <f>'３．③投資及び出資金の明細 '!$A$3</f>
        <v>年度：令和６年度</v>
      </c>
    </row>
    <row r="4" spans="1:2" ht="13.5" x14ac:dyDescent="0.15">
      <c r="A4" s="4" t="str">
        <f>'３．③投資及び出資金の明細 '!$A$4</f>
        <v>会計：一般会計等</v>
      </c>
      <c r="B4" s="8" t="s">
        <v>11</v>
      </c>
    </row>
    <row r="5" spans="1:2" ht="22.5" customHeight="1" x14ac:dyDescent="0.15">
      <c r="A5" s="2" t="s">
        <v>1</v>
      </c>
      <c r="B5" s="2" t="s">
        <v>168</v>
      </c>
    </row>
    <row r="6" spans="1:2" ht="21" customHeight="1" x14ac:dyDescent="0.15">
      <c r="A6" s="55" t="s">
        <v>209</v>
      </c>
      <c r="B6" s="56">
        <f>SUM(B7:B14)</f>
        <v>1022440966</v>
      </c>
    </row>
    <row r="7" spans="1:2" ht="21" customHeight="1" x14ac:dyDescent="0.15">
      <c r="A7" s="5" t="s">
        <v>205</v>
      </c>
      <c r="B7" s="1">
        <v>1022440966</v>
      </c>
    </row>
    <row r="8" spans="1:2" ht="21" customHeight="1" x14ac:dyDescent="0.15">
      <c r="A8" s="5"/>
      <c r="B8" s="1"/>
    </row>
    <row r="9" spans="1:2" ht="21" customHeight="1" x14ac:dyDescent="0.15">
      <c r="A9" s="5"/>
      <c r="B9" s="1"/>
    </row>
    <row r="10" spans="1:2" ht="21" customHeight="1" x14ac:dyDescent="0.15">
      <c r="A10" s="5"/>
      <c r="B10" s="1"/>
    </row>
    <row r="11" spans="1:2" ht="21" customHeight="1" x14ac:dyDescent="0.15">
      <c r="A11" s="5"/>
      <c r="B11" s="1"/>
    </row>
    <row r="12" spans="1:2" ht="21" customHeight="1" x14ac:dyDescent="0.15">
      <c r="A12" s="5"/>
      <c r="B12" s="1"/>
    </row>
    <row r="13" spans="1:2" ht="21" customHeight="1" x14ac:dyDescent="0.15">
      <c r="A13" s="5"/>
      <c r="B13" s="1"/>
    </row>
    <row r="14" spans="1:2" ht="21" customHeight="1" x14ac:dyDescent="0.15">
      <c r="A14" s="5"/>
      <c r="B14" s="1"/>
    </row>
    <row r="15" spans="1:2" ht="21" customHeight="1" x14ac:dyDescent="0.15">
      <c r="A15" s="5"/>
      <c r="B15" s="1"/>
    </row>
    <row r="16" spans="1:2" ht="21" customHeight="1" x14ac:dyDescent="0.15">
      <c r="A16" s="55" t="s">
        <v>208</v>
      </c>
      <c r="B16" s="56">
        <f>SUM(B17:B18)</f>
        <v>301549669</v>
      </c>
    </row>
    <row r="17" spans="1:2" ht="21" customHeight="1" x14ac:dyDescent="0.15">
      <c r="A17" s="5" t="s">
        <v>221</v>
      </c>
      <c r="B17" s="1">
        <v>301549669</v>
      </c>
    </row>
    <row r="18" spans="1:2" ht="21" customHeight="1" x14ac:dyDescent="0.15">
      <c r="A18" s="5"/>
      <c r="B18" s="1"/>
    </row>
    <row r="19" spans="1:2" ht="21" customHeight="1" x14ac:dyDescent="0.15">
      <c r="A19" s="5"/>
      <c r="B19" s="1"/>
    </row>
    <row r="20" spans="1:2" ht="21" customHeight="1" x14ac:dyDescent="0.15">
      <c r="A20" s="9" t="s">
        <v>8</v>
      </c>
      <c r="B20" s="25">
        <f>B6+B16</f>
        <v>1323990635</v>
      </c>
    </row>
    <row r="21" spans="1:2" ht="18" customHeight="1" x14ac:dyDescent="0.15"/>
    <row r="22" spans="1:2" ht="18" customHeight="1" x14ac:dyDescent="0.15"/>
    <row r="23" spans="1:2" ht="18" customHeight="1" x14ac:dyDescent="0.15"/>
    <row r="24" spans="1:2" ht="18" customHeight="1" x14ac:dyDescent="0.15"/>
    <row r="25" spans="1:2" ht="18" customHeight="1" x14ac:dyDescent="0.15"/>
    <row r="26" spans="1:2" ht="18" customHeight="1" x14ac:dyDescent="0.15"/>
    <row r="27" spans="1:2" ht="18" customHeight="1" x14ac:dyDescent="0.15"/>
    <row r="28" spans="1:2" ht="18" customHeight="1" x14ac:dyDescent="0.15"/>
    <row r="29" spans="1:2" ht="18" customHeight="1" x14ac:dyDescent="0.15"/>
    <row r="30" spans="1:2" ht="18" customHeight="1" x14ac:dyDescent="0.15"/>
    <row r="31" spans="1:2" ht="18" customHeight="1" x14ac:dyDescent="0.15"/>
  </sheetData>
  <phoneticPr fontId="3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66"/>
  <sheetViews>
    <sheetView view="pageBreakPreview" zoomScale="80" zoomScaleNormal="100" zoomScaleSheetLayoutView="80" workbookViewId="0">
      <selection activeCell="L76" sqref="L76"/>
    </sheetView>
  </sheetViews>
  <sheetFormatPr defaultColWidth="8.875" defaultRowHeight="11.25" x14ac:dyDescent="0.15"/>
  <cols>
    <col min="1" max="1" width="34.25" style="69" customWidth="1"/>
    <col min="2" max="8" width="24.875" style="69" customWidth="1"/>
    <col min="9" max="9" width="0.875" style="6" customWidth="1"/>
    <col min="10" max="10" width="34.25" style="69" customWidth="1"/>
    <col min="11" max="17" width="24.875" style="69" customWidth="1"/>
    <col min="18" max="18" width="1.125" style="6" customWidth="1"/>
    <col min="19" max="16384" width="8.875" style="6"/>
  </cols>
  <sheetData>
    <row r="1" spans="1:17" ht="21" x14ac:dyDescent="0.15">
      <c r="A1" s="93" t="s">
        <v>26</v>
      </c>
      <c r="B1" s="93"/>
      <c r="C1" s="93"/>
      <c r="D1" s="93"/>
      <c r="E1" s="93"/>
      <c r="F1" s="93"/>
      <c r="G1" s="93"/>
      <c r="H1" s="93"/>
      <c r="J1" s="93" t="s">
        <v>26</v>
      </c>
      <c r="K1" s="93"/>
      <c r="L1" s="93"/>
      <c r="M1" s="93"/>
      <c r="N1" s="93"/>
      <c r="O1" s="93"/>
      <c r="P1" s="93"/>
      <c r="Q1" s="93"/>
    </row>
    <row r="2" spans="1:17" ht="13.15" customHeight="1" x14ac:dyDescent="0.15">
      <c r="A2" s="63" t="s">
        <v>275</v>
      </c>
      <c r="B2" s="63"/>
      <c r="C2" s="63"/>
      <c r="D2" s="63"/>
      <c r="E2" s="63"/>
      <c r="F2" s="63"/>
      <c r="G2" s="63"/>
      <c r="H2" s="64" t="s">
        <v>314</v>
      </c>
      <c r="J2" s="63" t="s">
        <v>275</v>
      </c>
      <c r="K2" s="63"/>
      <c r="L2" s="63"/>
      <c r="M2" s="63"/>
      <c r="N2" s="63"/>
      <c r="O2" s="63"/>
      <c r="P2" s="63"/>
      <c r="Q2" s="64" t="str">
        <f>H2</f>
        <v>年度：令和６年度</v>
      </c>
    </row>
    <row r="3" spans="1:17" ht="13.5" x14ac:dyDescent="0.15">
      <c r="A3" s="63" t="s">
        <v>277</v>
      </c>
      <c r="B3" s="63"/>
      <c r="C3" s="63"/>
      <c r="D3" s="63"/>
      <c r="E3" s="63"/>
      <c r="F3" s="63"/>
      <c r="G3" s="63"/>
      <c r="H3" s="63"/>
      <c r="J3" s="63" t="s">
        <v>204</v>
      </c>
      <c r="K3" s="63"/>
      <c r="L3" s="63"/>
      <c r="M3" s="63"/>
      <c r="N3" s="63"/>
      <c r="O3" s="63"/>
      <c r="P3" s="63"/>
      <c r="Q3" s="63"/>
    </row>
    <row r="4" spans="1:17" ht="13.5" x14ac:dyDescent="0.15">
      <c r="A4" s="63"/>
      <c r="B4" s="63"/>
      <c r="C4" s="63"/>
      <c r="D4" s="63"/>
      <c r="E4" s="63"/>
      <c r="F4" s="63"/>
      <c r="G4" s="63"/>
      <c r="H4" s="64" t="s">
        <v>27</v>
      </c>
      <c r="J4" s="63"/>
      <c r="K4" s="63"/>
      <c r="L4" s="63"/>
      <c r="M4" s="63"/>
      <c r="N4" s="63"/>
      <c r="O4" s="63"/>
      <c r="P4" s="63"/>
      <c r="Q4" s="64" t="s">
        <v>27</v>
      </c>
    </row>
    <row r="5" spans="1:17" ht="33.75" x14ac:dyDescent="0.15">
      <c r="A5" s="65" t="s">
        <v>28</v>
      </c>
      <c r="B5" s="66" t="s">
        <v>240</v>
      </c>
      <c r="C5" s="66" t="s">
        <v>241</v>
      </c>
      <c r="D5" s="66" t="s">
        <v>242</v>
      </c>
      <c r="E5" s="66" t="s">
        <v>243</v>
      </c>
      <c r="F5" s="66" t="s">
        <v>244</v>
      </c>
      <c r="G5" s="66" t="s">
        <v>247</v>
      </c>
      <c r="H5" s="66" t="s">
        <v>245</v>
      </c>
      <c r="J5" s="65" t="s">
        <v>28</v>
      </c>
      <c r="K5" s="66" t="s">
        <v>240</v>
      </c>
      <c r="L5" s="66" t="s">
        <v>241</v>
      </c>
      <c r="M5" s="66" t="s">
        <v>242</v>
      </c>
      <c r="N5" s="66" t="s">
        <v>243</v>
      </c>
      <c r="O5" s="66" t="s">
        <v>244</v>
      </c>
      <c r="P5" s="66" t="s">
        <v>247</v>
      </c>
      <c r="Q5" s="66" t="s">
        <v>245</v>
      </c>
    </row>
    <row r="6" spans="1:17" ht="10.5" customHeight="1" x14ac:dyDescent="0.15">
      <c r="A6" s="67" t="s">
        <v>29</v>
      </c>
      <c r="B6" s="68">
        <v>60530343569</v>
      </c>
      <c r="C6" s="68">
        <v>719663807</v>
      </c>
      <c r="D6" s="68">
        <v>481146697</v>
      </c>
      <c r="E6" s="68">
        <v>60768860679</v>
      </c>
      <c r="F6" s="68">
        <v>28666648340</v>
      </c>
      <c r="G6" s="68">
        <v>1022215217</v>
      </c>
      <c r="H6" s="68">
        <v>32102212339</v>
      </c>
      <c r="J6" s="67" t="s">
        <v>29</v>
      </c>
      <c r="K6" s="68">
        <v>60530343569</v>
      </c>
      <c r="L6" s="68">
        <v>719663807</v>
      </c>
      <c r="M6" s="68">
        <v>481146697</v>
      </c>
      <c r="N6" s="68">
        <v>60768860679</v>
      </c>
      <c r="O6" s="68">
        <v>28666648340</v>
      </c>
      <c r="P6" s="68">
        <v>1022215217</v>
      </c>
      <c r="Q6" s="68">
        <v>32102212339</v>
      </c>
    </row>
    <row r="7" spans="1:17" ht="10.5" customHeight="1" x14ac:dyDescent="0.15">
      <c r="A7" s="67" t="s">
        <v>30</v>
      </c>
      <c r="B7" s="68">
        <v>15552206732</v>
      </c>
      <c r="C7" s="68">
        <v>97487179</v>
      </c>
      <c r="D7" s="68">
        <v>67817697</v>
      </c>
      <c r="E7" s="68">
        <v>15581876214</v>
      </c>
      <c r="F7" s="68" t="s">
        <v>31</v>
      </c>
      <c r="G7" s="68" t="s">
        <v>31</v>
      </c>
      <c r="H7" s="68">
        <v>15581876214</v>
      </c>
      <c r="J7" s="67" t="s">
        <v>30</v>
      </c>
      <c r="K7" s="68">
        <v>15552206732</v>
      </c>
      <c r="L7" s="68">
        <v>97487179</v>
      </c>
      <c r="M7" s="68">
        <v>67817697</v>
      </c>
      <c r="N7" s="68">
        <v>15581876214</v>
      </c>
      <c r="O7" s="68" t="s">
        <v>31</v>
      </c>
      <c r="P7" s="68" t="s">
        <v>31</v>
      </c>
      <c r="Q7" s="68">
        <v>15581876214</v>
      </c>
    </row>
    <row r="8" spans="1:17" ht="10.5" customHeight="1" x14ac:dyDescent="0.15">
      <c r="A8" s="67" t="s">
        <v>32</v>
      </c>
      <c r="B8" s="68" t="s">
        <v>31</v>
      </c>
      <c r="C8" s="68" t="s">
        <v>31</v>
      </c>
      <c r="D8" s="68" t="s">
        <v>31</v>
      </c>
      <c r="E8" s="68" t="s">
        <v>31</v>
      </c>
      <c r="F8" s="68" t="s">
        <v>31</v>
      </c>
      <c r="G8" s="68" t="s">
        <v>31</v>
      </c>
      <c r="H8" s="68" t="s">
        <v>31</v>
      </c>
      <c r="J8" s="67" t="s">
        <v>32</v>
      </c>
      <c r="K8" s="68" t="s">
        <v>31</v>
      </c>
      <c r="L8" s="68" t="s">
        <v>31</v>
      </c>
      <c r="M8" s="68" t="s">
        <v>31</v>
      </c>
      <c r="N8" s="68" t="s">
        <v>31</v>
      </c>
      <c r="O8" s="68" t="s">
        <v>31</v>
      </c>
      <c r="P8" s="68" t="s">
        <v>31</v>
      </c>
      <c r="Q8" s="68" t="s">
        <v>31</v>
      </c>
    </row>
    <row r="9" spans="1:17" ht="10.5" customHeight="1" x14ac:dyDescent="0.15">
      <c r="A9" s="67" t="s">
        <v>33</v>
      </c>
      <c r="B9" s="68">
        <v>40504782379</v>
      </c>
      <c r="C9" s="68">
        <v>256091006</v>
      </c>
      <c r="D9" s="68">
        <v>201150000</v>
      </c>
      <c r="E9" s="68">
        <v>40559723385</v>
      </c>
      <c r="F9" s="68">
        <v>27012762260</v>
      </c>
      <c r="G9" s="68">
        <v>714695296</v>
      </c>
      <c r="H9" s="68">
        <v>13546961125</v>
      </c>
      <c r="J9" s="67" t="s">
        <v>33</v>
      </c>
      <c r="K9" s="68">
        <v>40504782379</v>
      </c>
      <c r="L9" s="68">
        <v>256091006</v>
      </c>
      <c r="M9" s="68">
        <v>201150000</v>
      </c>
      <c r="N9" s="68">
        <v>40559723385</v>
      </c>
      <c r="O9" s="68">
        <v>27012762260</v>
      </c>
      <c r="P9" s="68">
        <v>714695296</v>
      </c>
      <c r="Q9" s="68">
        <v>13546961125</v>
      </c>
    </row>
    <row r="10" spans="1:17" ht="10.5" customHeight="1" x14ac:dyDescent="0.15">
      <c r="A10" s="67" t="s">
        <v>34</v>
      </c>
      <c r="B10" s="68">
        <v>2730791347</v>
      </c>
      <c r="C10" s="68">
        <v>81156900</v>
      </c>
      <c r="D10" s="68" t="s">
        <v>31</v>
      </c>
      <c r="E10" s="68">
        <v>2811948247</v>
      </c>
      <c r="F10" s="68">
        <v>924469330</v>
      </c>
      <c r="G10" s="68">
        <v>196117694</v>
      </c>
      <c r="H10" s="68">
        <v>1887478917</v>
      </c>
      <c r="J10" s="67" t="s">
        <v>34</v>
      </c>
      <c r="K10" s="68">
        <v>2730791347</v>
      </c>
      <c r="L10" s="68">
        <v>81156900</v>
      </c>
      <c r="M10" s="68" t="s">
        <v>31</v>
      </c>
      <c r="N10" s="68">
        <v>2811948247</v>
      </c>
      <c r="O10" s="68">
        <v>924469330</v>
      </c>
      <c r="P10" s="68">
        <v>196117694</v>
      </c>
      <c r="Q10" s="68">
        <v>1887478917</v>
      </c>
    </row>
    <row r="11" spans="1:17" ht="10.5" customHeight="1" x14ac:dyDescent="0.15">
      <c r="A11" s="67" t="s">
        <v>35</v>
      </c>
      <c r="B11" s="68">
        <v>1587212611</v>
      </c>
      <c r="C11" s="68">
        <v>142883222</v>
      </c>
      <c r="D11" s="68" t="s">
        <v>31</v>
      </c>
      <c r="E11" s="68">
        <v>1730095833</v>
      </c>
      <c r="F11" s="68">
        <v>729416750</v>
      </c>
      <c r="G11" s="68">
        <v>111402227</v>
      </c>
      <c r="H11" s="68">
        <v>1000679083</v>
      </c>
      <c r="J11" s="67" t="s">
        <v>35</v>
      </c>
      <c r="K11" s="68">
        <v>1587212611</v>
      </c>
      <c r="L11" s="68">
        <v>142883222</v>
      </c>
      <c r="M11" s="68" t="s">
        <v>31</v>
      </c>
      <c r="N11" s="68">
        <v>1730095833</v>
      </c>
      <c r="O11" s="68">
        <v>729416750</v>
      </c>
      <c r="P11" s="68">
        <v>111402227</v>
      </c>
      <c r="Q11" s="68">
        <v>1000679083</v>
      </c>
    </row>
    <row r="12" spans="1:17" ht="10.5" customHeight="1" x14ac:dyDescent="0.15">
      <c r="A12" s="67" t="s">
        <v>36</v>
      </c>
      <c r="B12" s="68" t="s">
        <v>31</v>
      </c>
      <c r="C12" s="68" t="s">
        <v>31</v>
      </c>
      <c r="D12" s="68" t="s">
        <v>31</v>
      </c>
      <c r="E12" s="68" t="s">
        <v>31</v>
      </c>
      <c r="F12" s="68" t="s">
        <v>31</v>
      </c>
      <c r="G12" s="68" t="s">
        <v>31</v>
      </c>
      <c r="H12" s="68" t="s">
        <v>31</v>
      </c>
      <c r="J12" s="67" t="s">
        <v>36</v>
      </c>
      <c r="K12" s="68" t="s">
        <v>31</v>
      </c>
      <c r="L12" s="68" t="s">
        <v>31</v>
      </c>
      <c r="M12" s="68" t="s">
        <v>31</v>
      </c>
      <c r="N12" s="68" t="s">
        <v>31</v>
      </c>
      <c r="O12" s="68" t="s">
        <v>31</v>
      </c>
      <c r="P12" s="68" t="s">
        <v>31</v>
      </c>
      <c r="Q12" s="68" t="s">
        <v>31</v>
      </c>
    </row>
    <row r="13" spans="1:17" ht="10.5" customHeight="1" x14ac:dyDescent="0.15">
      <c r="A13" s="67" t="s">
        <v>37</v>
      </c>
      <c r="B13" s="68" t="s">
        <v>31</v>
      </c>
      <c r="C13" s="68" t="s">
        <v>31</v>
      </c>
      <c r="D13" s="68" t="s">
        <v>31</v>
      </c>
      <c r="E13" s="68" t="s">
        <v>31</v>
      </c>
      <c r="F13" s="68" t="s">
        <v>31</v>
      </c>
      <c r="G13" s="68" t="s">
        <v>31</v>
      </c>
      <c r="H13" s="68" t="s">
        <v>31</v>
      </c>
      <c r="J13" s="67" t="s">
        <v>37</v>
      </c>
      <c r="K13" s="68" t="s">
        <v>31</v>
      </c>
      <c r="L13" s="68" t="s">
        <v>31</v>
      </c>
      <c r="M13" s="68" t="s">
        <v>31</v>
      </c>
      <c r="N13" s="68" t="s">
        <v>31</v>
      </c>
      <c r="O13" s="68" t="s">
        <v>31</v>
      </c>
      <c r="P13" s="68" t="s">
        <v>31</v>
      </c>
      <c r="Q13" s="68" t="s">
        <v>31</v>
      </c>
    </row>
    <row r="14" spans="1:17" ht="10.5" customHeight="1" x14ac:dyDescent="0.15">
      <c r="A14" s="67" t="s">
        <v>38</v>
      </c>
      <c r="B14" s="68" t="s">
        <v>31</v>
      </c>
      <c r="C14" s="68" t="s">
        <v>31</v>
      </c>
      <c r="D14" s="68" t="s">
        <v>31</v>
      </c>
      <c r="E14" s="68" t="s">
        <v>31</v>
      </c>
      <c r="F14" s="68" t="s">
        <v>31</v>
      </c>
      <c r="G14" s="68" t="s">
        <v>31</v>
      </c>
      <c r="H14" s="68" t="s">
        <v>31</v>
      </c>
      <c r="J14" s="67" t="s">
        <v>38</v>
      </c>
      <c r="K14" s="68" t="s">
        <v>31</v>
      </c>
      <c r="L14" s="68" t="s">
        <v>31</v>
      </c>
      <c r="M14" s="68" t="s">
        <v>31</v>
      </c>
      <c r="N14" s="68" t="s">
        <v>31</v>
      </c>
      <c r="O14" s="68" t="s">
        <v>31</v>
      </c>
      <c r="P14" s="68" t="s">
        <v>31</v>
      </c>
      <c r="Q14" s="68" t="s">
        <v>31</v>
      </c>
    </row>
    <row r="15" spans="1:17" ht="10.5" customHeight="1" x14ac:dyDescent="0.15">
      <c r="A15" s="67" t="s">
        <v>39</v>
      </c>
      <c r="B15" s="68" t="s">
        <v>31</v>
      </c>
      <c r="C15" s="68" t="s">
        <v>31</v>
      </c>
      <c r="D15" s="68" t="s">
        <v>31</v>
      </c>
      <c r="E15" s="68" t="s">
        <v>31</v>
      </c>
      <c r="F15" s="68" t="s">
        <v>31</v>
      </c>
      <c r="G15" s="68" t="s">
        <v>31</v>
      </c>
      <c r="H15" s="68" t="s">
        <v>31</v>
      </c>
      <c r="J15" s="67" t="s">
        <v>39</v>
      </c>
      <c r="K15" s="68" t="s">
        <v>31</v>
      </c>
      <c r="L15" s="68" t="s">
        <v>31</v>
      </c>
      <c r="M15" s="68" t="s">
        <v>31</v>
      </c>
      <c r="N15" s="68" t="s">
        <v>31</v>
      </c>
      <c r="O15" s="68" t="s">
        <v>31</v>
      </c>
      <c r="P15" s="68" t="s">
        <v>31</v>
      </c>
      <c r="Q15" s="68" t="s">
        <v>31</v>
      </c>
    </row>
    <row r="16" spans="1:17" ht="10.5" customHeight="1" x14ac:dyDescent="0.15">
      <c r="A16" s="67" t="s">
        <v>40</v>
      </c>
      <c r="B16" s="68">
        <v>155350500</v>
      </c>
      <c r="C16" s="68">
        <v>142045500</v>
      </c>
      <c r="D16" s="68">
        <v>212179000</v>
      </c>
      <c r="E16" s="68">
        <v>85217000</v>
      </c>
      <c r="F16" s="68" t="s">
        <v>31</v>
      </c>
      <c r="G16" s="68" t="s">
        <v>31</v>
      </c>
      <c r="H16" s="68">
        <v>85217000</v>
      </c>
      <c r="J16" s="67" t="s">
        <v>40</v>
      </c>
      <c r="K16" s="68">
        <v>155350500</v>
      </c>
      <c r="L16" s="68">
        <v>142045500</v>
      </c>
      <c r="M16" s="68">
        <v>212179000</v>
      </c>
      <c r="N16" s="68">
        <v>85217000</v>
      </c>
      <c r="O16" s="68" t="s">
        <v>31</v>
      </c>
      <c r="P16" s="68" t="s">
        <v>31</v>
      </c>
      <c r="Q16" s="68">
        <v>85217000</v>
      </c>
    </row>
    <row r="17" spans="1:17" ht="10.5" customHeight="1" x14ac:dyDescent="0.15">
      <c r="A17" s="67" t="s">
        <v>41</v>
      </c>
      <c r="B17" s="68">
        <v>272346964538</v>
      </c>
      <c r="C17" s="68">
        <v>1949748033</v>
      </c>
      <c r="D17" s="68">
        <v>468940490</v>
      </c>
      <c r="E17" s="68">
        <v>273827772081</v>
      </c>
      <c r="F17" s="68">
        <v>194182371168</v>
      </c>
      <c r="G17" s="68">
        <v>5235673265</v>
      </c>
      <c r="H17" s="68">
        <v>79645400913</v>
      </c>
      <c r="J17" s="67" t="s">
        <v>41</v>
      </c>
      <c r="K17" s="68">
        <v>272346964538</v>
      </c>
      <c r="L17" s="68">
        <v>1949748033</v>
      </c>
      <c r="M17" s="68">
        <v>468940490</v>
      </c>
      <c r="N17" s="68">
        <v>273827772081</v>
      </c>
      <c r="O17" s="68">
        <v>194182371168</v>
      </c>
      <c r="P17" s="68">
        <v>5235673265</v>
      </c>
      <c r="Q17" s="68">
        <v>79645400913</v>
      </c>
    </row>
    <row r="18" spans="1:17" ht="10.5" customHeight="1" x14ac:dyDescent="0.15">
      <c r="A18" s="67" t="s">
        <v>42</v>
      </c>
      <c r="B18" s="68" t="s">
        <v>31</v>
      </c>
      <c r="C18" s="68" t="s">
        <v>31</v>
      </c>
      <c r="D18" s="68" t="s">
        <v>31</v>
      </c>
      <c r="E18" s="68" t="s">
        <v>31</v>
      </c>
      <c r="F18" s="68" t="s">
        <v>31</v>
      </c>
      <c r="G18" s="68" t="s">
        <v>31</v>
      </c>
      <c r="H18" s="68" t="s">
        <v>31</v>
      </c>
      <c r="J18" s="67" t="s">
        <v>42</v>
      </c>
      <c r="K18" s="68" t="s">
        <v>31</v>
      </c>
      <c r="L18" s="68" t="s">
        <v>31</v>
      </c>
      <c r="M18" s="68" t="s">
        <v>31</v>
      </c>
      <c r="N18" s="68" t="s">
        <v>31</v>
      </c>
      <c r="O18" s="68" t="s">
        <v>31</v>
      </c>
      <c r="P18" s="68" t="s">
        <v>31</v>
      </c>
      <c r="Q18" s="68" t="s">
        <v>31</v>
      </c>
    </row>
    <row r="19" spans="1:17" ht="10.5" customHeight="1" x14ac:dyDescent="0.15">
      <c r="A19" s="67" t="s">
        <v>43</v>
      </c>
      <c r="B19" s="68">
        <v>989032907</v>
      </c>
      <c r="C19" s="68">
        <v>15607376</v>
      </c>
      <c r="D19" s="68" t="s">
        <v>31</v>
      </c>
      <c r="E19" s="68">
        <v>1004640283</v>
      </c>
      <c r="F19" s="68" t="s">
        <v>31</v>
      </c>
      <c r="G19" s="68" t="s">
        <v>31</v>
      </c>
      <c r="H19" s="68">
        <v>1004640283</v>
      </c>
      <c r="J19" s="67" t="s">
        <v>43</v>
      </c>
      <c r="K19" s="68">
        <v>989032907</v>
      </c>
      <c r="L19" s="68">
        <v>15607376</v>
      </c>
      <c r="M19" s="68" t="s">
        <v>31</v>
      </c>
      <c r="N19" s="68">
        <v>1004640283</v>
      </c>
      <c r="O19" s="68" t="s">
        <v>31</v>
      </c>
      <c r="P19" s="68" t="s">
        <v>31</v>
      </c>
      <c r="Q19" s="68">
        <v>1004640283</v>
      </c>
    </row>
    <row r="20" spans="1:17" ht="10.5" customHeight="1" x14ac:dyDescent="0.15">
      <c r="A20" s="67" t="s">
        <v>44</v>
      </c>
      <c r="B20" s="68">
        <v>165647742</v>
      </c>
      <c r="C20" s="68" t="s">
        <v>31</v>
      </c>
      <c r="D20" s="68" t="s">
        <v>31</v>
      </c>
      <c r="E20" s="68">
        <v>165647742</v>
      </c>
      <c r="F20" s="68" t="s">
        <v>31</v>
      </c>
      <c r="G20" s="68" t="s">
        <v>31</v>
      </c>
      <c r="H20" s="68">
        <v>165647742</v>
      </c>
      <c r="J20" s="67" t="s">
        <v>44</v>
      </c>
      <c r="K20" s="68">
        <v>165647742</v>
      </c>
      <c r="L20" s="68" t="s">
        <v>31</v>
      </c>
      <c r="M20" s="68" t="s">
        <v>31</v>
      </c>
      <c r="N20" s="68">
        <v>165647742</v>
      </c>
      <c r="O20" s="68" t="s">
        <v>31</v>
      </c>
      <c r="P20" s="68" t="s">
        <v>31</v>
      </c>
      <c r="Q20" s="68">
        <v>165647742</v>
      </c>
    </row>
    <row r="21" spans="1:17" ht="10.5" customHeight="1" x14ac:dyDescent="0.15">
      <c r="A21" s="67" t="s">
        <v>45</v>
      </c>
      <c r="B21" s="68" t="s">
        <v>31</v>
      </c>
      <c r="C21" s="68" t="s">
        <v>31</v>
      </c>
      <c r="D21" s="68" t="s">
        <v>31</v>
      </c>
      <c r="E21" s="68" t="s">
        <v>31</v>
      </c>
      <c r="F21" s="68" t="s">
        <v>31</v>
      </c>
      <c r="G21" s="68" t="s">
        <v>31</v>
      </c>
      <c r="H21" s="68" t="s">
        <v>31</v>
      </c>
      <c r="J21" s="67" t="s">
        <v>45</v>
      </c>
      <c r="K21" s="68" t="s">
        <v>31</v>
      </c>
      <c r="L21" s="68" t="s">
        <v>31</v>
      </c>
      <c r="M21" s="68" t="s">
        <v>31</v>
      </c>
      <c r="N21" s="68" t="s">
        <v>31</v>
      </c>
      <c r="O21" s="68" t="s">
        <v>31</v>
      </c>
      <c r="P21" s="68" t="s">
        <v>31</v>
      </c>
      <c r="Q21" s="68" t="s">
        <v>31</v>
      </c>
    </row>
    <row r="22" spans="1:17" ht="10.5" customHeight="1" x14ac:dyDescent="0.15">
      <c r="A22" s="67" t="s">
        <v>46</v>
      </c>
      <c r="B22" s="68" t="s">
        <v>31</v>
      </c>
      <c r="C22" s="68" t="s">
        <v>31</v>
      </c>
      <c r="D22" s="68" t="s">
        <v>31</v>
      </c>
      <c r="E22" s="68" t="s">
        <v>31</v>
      </c>
      <c r="F22" s="68" t="s">
        <v>31</v>
      </c>
      <c r="G22" s="68" t="s">
        <v>31</v>
      </c>
      <c r="H22" s="68" t="s">
        <v>31</v>
      </c>
      <c r="J22" s="67" t="s">
        <v>46</v>
      </c>
      <c r="K22" s="68" t="s">
        <v>31</v>
      </c>
      <c r="L22" s="68" t="s">
        <v>31</v>
      </c>
      <c r="M22" s="68" t="s">
        <v>31</v>
      </c>
      <c r="N22" s="68" t="s">
        <v>31</v>
      </c>
      <c r="O22" s="68" t="s">
        <v>31</v>
      </c>
      <c r="P22" s="68" t="s">
        <v>31</v>
      </c>
      <c r="Q22" s="68" t="s">
        <v>31</v>
      </c>
    </row>
    <row r="23" spans="1:17" ht="10.5" customHeight="1" x14ac:dyDescent="0.15">
      <c r="A23" s="67" t="s">
        <v>47</v>
      </c>
      <c r="B23" s="68" t="s">
        <v>31</v>
      </c>
      <c r="C23" s="68" t="s">
        <v>31</v>
      </c>
      <c r="D23" s="68" t="s">
        <v>31</v>
      </c>
      <c r="E23" s="68" t="s">
        <v>31</v>
      </c>
      <c r="F23" s="68" t="s">
        <v>31</v>
      </c>
      <c r="G23" s="68" t="s">
        <v>31</v>
      </c>
      <c r="H23" s="68" t="s">
        <v>31</v>
      </c>
      <c r="J23" s="67" t="s">
        <v>47</v>
      </c>
      <c r="K23" s="68" t="s">
        <v>31</v>
      </c>
      <c r="L23" s="68" t="s">
        <v>31</v>
      </c>
      <c r="M23" s="68" t="s">
        <v>31</v>
      </c>
      <c r="N23" s="68" t="s">
        <v>31</v>
      </c>
      <c r="O23" s="68" t="s">
        <v>31</v>
      </c>
      <c r="P23" s="68" t="s">
        <v>31</v>
      </c>
      <c r="Q23" s="68" t="s">
        <v>31</v>
      </c>
    </row>
    <row r="24" spans="1:17" ht="10.5" customHeight="1" x14ac:dyDescent="0.15">
      <c r="A24" s="67" t="s">
        <v>48</v>
      </c>
      <c r="B24" s="68">
        <v>5177513946</v>
      </c>
      <c r="C24" s="68" t="s">
        <v>31</v>
      </c>
      <c r="D24" s="68" t="s">
        <v>31</v>
      </c>
      <c r="E24" s="68">
        <v>5177513946</v>
      </c>
      <c r="F24" s="68" t="s">
        <v>31</v>
      </c>
      <c r="G24" s="68" t="s">
        <v>31</v>
      </c>
      <c r="H24" s="68">
        <v>5177513946</v>
      </c>
      <c r="J24" s="67" t="s">
        <v>48</v>
      </c>
      <c r="K24" s="68">
        <v>5177513946</v>
      </c>
      <c r="L24" s="68" t="s">
        <v>31</v>
      </c>
      <c r="M24" s="68" t="s">
        <v>31</v>
      </c>
      <c r="N24" s="68">
        <v>5177513946</v>
      </c>
      <c r="O24" s="68" t="s">
        <v>31</v>
      </c>
      <c r="P24" s="68" t="s">
        <v>31</v>
      </c>
      <c r="Q24" s="68">
        <v>5177513946</v>
      </c>
    </row>
    <row r="25" spans="1:17" ht="10.5" customHeight="1" x14ac:dyDescent="0.15">
      <c r="A25" s="67" t="s">
        <v>49</v>
      </c>
      <c r="B25" s="68" t="s">
        <v>31</v>
      </c>
      <c r="C25" s="68" t="s">
        <v>31</v>
      </c>
      <c r="D25" s="68" t="s">
        <v>31</v>
      </c>
      <c r="E25" s="68" t="s">
        <v>31</v>
      </c>
      <c r="F25" s="68" t="s">
        <v>31</v>
      </c>
      <c r="G25" s="68" t="s">
        <v>31</v>
      </c>
      <c r="H25" s="68" t="s">
        <v>31</v>
      </c>
      <c r="J25" s="67" t="s">
        <v>49</v>
      </c>
      <c r="K25" s="68" t="s">
        <v>31</v>
      </c>
      <c r="L25" s="68" t="s">
        <v>31</v>
      </c>
      <c r="M25" s="68" t="s">
        <v>31</v>
      </c>
      <c r="N25" s="68" t="s">
        <v>31</v>
      </c>
      <c r="O25" s="68" t="s">
        <v>31</v>
      </c>
      <c r="P25" s="68" t="s">
        <v>31</v>
      </c>
      <c r="Q25" s="68" t="s">
        <v>31</v>
      </c>
    </row>
    <row r="26" spans="1:17" ht="10.5" customHeight="1" x14ac:dyDescent="0.15">
      <c r="A26" s="67" t="s">
        <v>50</v>
      </c>
      <c r="B26" s="68" t="s">
        <v>31</v>
      </c>
      <c r="C26" s="68" t="s">
        <v>31</v>
      </c>
      <c r="D26" s="68" t="s">
        <v>31</v>
      </c>
      <c r="E26" s="68" t="s">
        <v>31</v>
      </c>
      <c r="F26" s="68" t="s">
        <v>31</v>
      </c>
      <c r="G26" s="68" t="s">
        <v>31</v>
      </c>
      <c r="H26" s="68" t="s">
        <v>31</v>
      </c>
      <c r="J26" s="67" t="s">
        <v>50</v>
      </c>
      <c r="K26" s="68" t="s">
        <v>31</v>
      </c>
      <c r="L26" s="68" t="s">
        <v>31</v>
      </c>
      <c r="M26" s="68" t="s">
        <v>31</v>
      </c>
      <c r="N26" s="68" t="s">
        <v>31</v>
      </c>
      <c r="O26" s="68" t="s">
        <v>31</v>
      </c>
      <c r="P26" s="68" t="s">
        <v>31</v>
      </c>
      <c r="Q26" s="68" t="s">
        <v>31</v>
      </c>
    </row>
    <row r="27" spans="1:17" ht="10.5" customHeight="1" x14ac:dyDescent="0.15">
      <c r="A27" s="67" t="s">
        <v>51</v>
      </c>
      <c r="B27" s="68" t="s">
        <v>31</v>
      </c>
      <c r="C27" s="68" t="s">
        <v>31</v>
      </c>
      <c r="D27" s="68" t="s">
        <v>31</v>
      </c>
      <c r="E27" s="68" t="s">
        <v>31</v>
      </c>
      <c r="F27" s="68" t="s">
        <v>31</v>
      </c>
      <c r="G27" s="68" t="s">
        <v>31</v>
      </c>
      <c r="H27" s="68" t="s">
        <v>31</v>
      </c>
      <c r="J27" s="67" t="s">
        <v>51</v>
      </c>
      <c r="K27" s="68" t="s">
        <v>31</v>
      </c>
      <c r="L27" s="68" t="s">
        <v>31</v>
      </c>
      <c r="M27" s="68" t="s">
        <v>31</v>
      </c>
      <c r="N27" s="68" t="s">
        <v>31</v>
      </c>
      <c r="O27" s="68" t="s">
        <v>31</v>
      </c>
      <c r="P27" s="68" t="s">
        <v>31</v>
      </c>
      <c r="Q27" s="68" t="s">
        <v>31</v>
      </c>
    </row>
    <row r="28" spans="1:17" ht="10.5" customHeight="1" x14ac:dyDescent="0.15">
      <c r="A28" s="67" t="s">
        <v>52</v>
      </c>
      <c r="B28" s="68" t="s">
        <v>31</v>
      </c>
      <c r="C28" s="68" t="s">
        <v>31</v>
      </c>
      <c r="D28" s="68" t="s">
        <v>31</v>
      </c>
      <c r="E28" s="68" t="s">
        <v>31</v>
      </c>
      <c r="F28" s="68" t="s">
        <v>31</v>
      </c>
      <c r="G28" s="68" t="s">
        <v>31</v>
      </c>
      <c r="H28" s="68" t="s">
        <v>31</v>
      </c>
      <c r="J28" s="67" t="s">
        <v>52</v>
      </c>
      <c r="K28" s="68" t="s">
        <v>31</v>
      </c>
      <c r="L28" s="68" t="s">
        <v>31</v>
      </c>
      <c r="M28" s="68" t="s">
        <v>31</v>
      </c>
      <c r="N28" s="68" t="s">
        <v>31</v>
      </c>
      <c r="O28" s="68" t="s">
        <v>31</v>
      </c>
      <c r="P28" s="68" t="s">
        <v>31</v>
      </c>
      <c r="Q28" s="68" t="s">
        <v>31</v>
      </c>
    </row>
    <row r="29" spans="1:17" ht="10.5" customHeight="1" x14ac:dyDescent="0.15">
      <c r="A29" s="67" t="s">
        <v>53</v>
      </c>
      <c r="B29" s="68" t="s">
        <v>31</v>
      </c>
      <c r="C29" s="68" t="s">
        <v>31</v>
      </c>
      <c r="D29" s="68" t="s">
        <v>31</v>
      </c>
      <c r="E29" s="68" t="s">
        <v>31</v>
      </c>
      <c r="F29" s="68" t="s">
        <v>31</v>
      </c>
      <c r="G29" s="68" t="s">
        <v>31</v>
      </c>
      <c r="H29" s="68" t="s">
        <v>31</v>
      </c>
      <c r="J29" s="67" t="s">
        <v>53</v>
      </c>
      <c r="K29" s="68" t="s">
        <v>31</v>
      </c>
      <c r="L29" s="68" t="s">
        <v>31</v>
      </c>
      <c r="M29" s="68" t="s">
        <v>31</v>
      </c>
      <c r="N29" s="68" t="s">
        <v>31</v>
      </c>
      <c r="O29" s="68" t="s">
        <v>31</v>
      </c>
      <c r="P29" s="68" t="s">
        <v>31</v>
      </c>
      <c r="Q29" s="68" t="s">
        <v>31</v>
      </c>
    </row>
    <row r="30" spans="1:17" ht="10.5" customHeight="1" x14ac:dyDescent="0.15">
      <c r="A30" s="67" t="s">
        <v>54</v>
      </c>
      <c r="B30" s="68" t="s">
        <v>31</v>
      </c>
      <c r="C30" s="68" t="s">
        <v>31</v>
      </c>
      <c r="D30" s="68" t="s">
        <v>31</v>
      </c>
      <c r="E30" s="68" t="s">
        <v>31</v>
      </c>
      <c r="F30" s="68" t="s">
        <v>31</v>
      </c>
      <c r="G30" s="68" t="s">
        <v>31</v>
      </c>
      <c r="H30" s="68" t="s">
        <v>31</v>
      </c>
      <c r="J30" s="67" t="s">
        <v>54</v>
      </c>
      <c r="K30" s="68" t="s">
        <v>31</v>
      </c>
      <c r="L30" s="68" t="s">
        <v>31</v>
      </c>
      <c r="M30" s="68" t="s">
        <v>31</v>
      </c>
      <c r="N30" s="68" t="s">
        <v>31</v>
      </c>
      <c r="O30" s="68" t="s">
        <v>31</v>
      </c>
      <c r="P30" s="68" t="s">
        <v>31</v>
      </c>
      <c r="Q30" s="68" t="s">
        <v>31</v>
      </c>
    </row>
    <row r="31" spans="1:17" ht="10.5" customHeight="1" x14ac:dyDescent="0.15">
      <c r="A31" s="67" t="s">
        <v>55</v>
      </c>
      <c r="B31" s="68" t="s">
        <v>31</v>
      </c>
      <c r="C31" s="68" t="s">
        <v>31</v>
      </c>
      <c r="D31" s="68" t="s">
        <v>31</v>
      </c>
      <c r="E31" s="68" t="s">
        <v>31</v>
      </c>
      <c r="F31" s="68" t="s">
        <v>31</v>
      </c>
      <c r="G31" s="68" t="s">
        <v>31</v>
      </c>
      <c r="H31" s="68" t="s">
        <v>31</v>
      </c>
      <c r="J31" s="67" t="s">
        <v>55</v>
      </c>
      <c r="K31" s="68" t="s">
        <v>31</v>
      </c>
      <c r="L31" s="68" t="s">
        <v>31</v>
      </c>
      <c r="M31" s="68" t="s">
        <v>31</v>
      </c>
      <c r="N31" s="68" t="s">
        <v>31</v>
      </c>
      <c r="O31" s="68" t="s">
        <v>31</v>
      </c>
      <c r="P31" s="68" t="s">
        <v>31</v>
      </c>
      <c r="Q31" s="68" t="s">
        <v>31</v>
      </c>
    </row>
    <row r="32" spans="1:17" ht="10.5" customHeight="1" x14ac:dyDescent="0.15">
      <c r="A32" s="67" t="s">
        <v>56</v>
      </c>
      <c r="B32" s="68" t="s">
        <v>31</v>
      </c>
      <c r="C32" s="68" t="s">
        <v>31</v>
      </c>
      <c r="D32" s="68" t="s">
        <v>31</v>
      </c>
      <c r="E32" s="68" t="s">
        <v>31</v>
      </c>
      <c r="F32" s="68" t="s">
        <v>31</v>
      </c>
      <c r="G32" s="68" t="s">
        <v>31</v>
      </c>
      <c r="H32" s="68" t="s">
        <v>31</v>
      </c>
      <c r="J32" s="67" t="s">
        <v>56</v>
      </c>
      <c r="K32" s="68" t="s">
        <v>31</v>
      </c>
      <c r="L32" s="68" t="s">
        <v>31</v>
      </c>
      <c r="M32" s="68" t="s">
        <v>31</v>
      </c>
      <c r="N32" s="68" t="s">
        <v>31</v>
      </c>
      <c r="O32" s="68" t="s">
        <v>31</v>
      </c>
      <c r="P32" s="68" t="s">
        <v>31</v>
      </c>
      <c r="Q32" s="68" t="s">
        <v>31</v>
      </c>
    </row>
    <row r="33" spans="1:17" ht="10.5" customHeight="1" x14ac:dyDescent="0.15">
      <c r="A33" s="67" t="s">
        <v>57</v>
      </c>
      <c r="B33" s="68" t="s">
        <v>31</v>
      </c>
      <c r="C33" s="68" t="s">
        <v>31</v>
      </c>
      <c r="D33" s="68" t="s">
        <v>31</v>
      </c>
      <c r="E33" s="68" t="s">
        <v>31</v>
      </c>
      <c r="F33" s="68" t="s">
        <v>31</v>
      </c>
      <c r="G33" s="68" t="s">
        <v>31</v>
      </c>
      <c r="H33" s="68" t="s">
        <v>31</v>
      </c>
      <c r="J33" s="67" t="s">
        <v>57</v>
      </c>
      <c r="K33" s="68" t="s">
        <v>31</v>
      </c>
      <c r="L33" s="68" t="s">
        <v>31</v>
      </c>
      <c r="M33" s="68" t="s">
        <v>31</v>
      </c>
      <c r="N33" s="68" t="s">
        <v>31</v>
      </c>
      <c r="O33" s="68" t="s">
        <v>31</v>
      </c>
      <c r="P33" s="68" t="s">
        <v>31</v>
      </c>
      <c r="Q33" s="68" t="s">
        <v>31</v>
      </c>
    </row>
    <row r="34" spans="1:17" ht="10.5" customHeight="1" x14ac:dyDescent="0.15">
      <c r="A34" s="67" t="s">
        <v>58</v>
      </c>
      <c r="B34" s="68" t="s">
        <v>31</v>
      </c>
      <c r="C34" s="68">
        <v>5885000</v>
      </c>
      <c r="D34" s="68" t="s">
        <v>31</v>
      </c>
      <c r="E34" s="68">
        <v>5885000</v>
      </c>
      <c r="F34" s="68" t="s">
        <v>31</v>
      </c>
      <c r="G34" s="68" t="s">
        <v>31</v>
      </c>
      <c r="H34" s="68">
        <v>5885000</v>
      </c>
      <c r="J34" s="67" t="s">
        <v>58</v>
      </c>
      <c r="K34" s="68" t="s">
        <v>31</v>
      </c>
      <c r="L34" s="68">
        <v>5885000</v>
      </c>
      <c r="M34" s="68" t="s">
        <v>31</v>
      </c>
      <c r="N34" s="68">
        <v>5885000</v>
      </c>
      <c r="O34" s="68" t="s">
        <v>31</v>
      </c>
      <c r="P34" s="68" t="s">
        <v>31</v>
      </c>
      <c r="Q34" s="68">
        <v>5885000</v>
      </c>
    </row>
    <row r="35" spans="1:17" ht="10.5" customHeight="1" x14ac:dyDescent="0.15">
      <c r="A35" s="67" t="s">
        <v>59</v>
      </c>
      <c r="B35" s="68" t="s">
        <v>31</v>
      </c>
      <c r="C35" s="68" t="s">
        <v>31</v>
      </c>
      <c r="D35" s="68" t="s">
        <v>31</v>
      </c>
      <c r="E35" s="68" t="s">
        <v>31</v>
      </c>
      <c r="F35" s="68" t="s">
        <v>31</v>
      </c>
      <c r="G35" s="68" t="s">
        <v>31</v>
      </c>
      <c r="H35" s="68" t="s">
        <v>31</v>
      </c>
      <c r="J35" s="67" t="s">
        <v>59</v>
      </c>
      <c r="K35" s="68" t="s">
        <v>31</v>
      </c>
      <c r="L35" s="68" t="s">
        <v>31</v>
      </c>
      <c r="M35" s="68" t="s">
        <v>31</v>
      </c>
      <c r="N35" s="68" t="s">
        <v>31</v>
      </c>
      <c r="O35" s="68" t="s">
        <v>31</v>
      </c>
      <c r="P35" s="68" t="s">
        <v>31</v>
      </c>
      <c r="Q35" s="68" t="s">
        <v>31</v>
      </c>
    </row>
    <row r="36" spans="1:17" ht="10.5" customHeight="1" x14ac:dyDescent="0.15">
      <c r="A36" s="67" t="s">
        <v>60</v>
      </c>
      <c r="B36" s="68" t="s">
        <v>31</v>
      </c>
      <c r="C36" s="68" t="s">
        <v>31</v>
      </c>
      <c r="D36" s="68" t="s">
        <v>31</v>
      </c>
      <c r="E36" s="68" t="s">
        <v>31</v>
      </c>
      <c r="F36" s="68" t="s">
        <v>31</v>
      </c>
      <c r="G36" s="68" t="s">
        <v>31</v>
      </c>
      <c r="H36" s="68" t="s">
        <v>31</v>
      </c>
      <c r="J36" s="67" t="s">
        <v>60</v>
      </c>
      <c r="K36" s="68" t="s">
        <v>31</v>
      </c>
      <c r="L36" s="68" t="s">
        <v>31</v>
      </c>
      <c r="M36" s="68" t="s">
        <v>31</v>
      </c>
      <c r="N36" s="68" t="s">
        <v>31</v>
      </c>
      <c r="O36" s="68" t="s">
        <v>31</v>
      </c>
      <c r="P36" s="68" t="s">
        <v>31</v>
      </c>
      <c r="Q36" s="68" t="s">
        <v>31</v>
      </c>
    </row>
    <row r="37" spans="1:17" ht="10.5" customHeight="1" x14ac:dyDescent="0.15">
      <c r="A37" s="67" t="s">
        <v>61</v>
      </c>
      <c r="B37" s="68" t="s">
        <v>31</v>
      </c>
      <c r="C37" s="68" t="s">
        <v>31</v>
      </c>
      <c r="D37" s="68" t="s">
        <v>31</v>
      </c>
      <c r="E37" s="68" t="s">
        <v>31</v>
      </c>
      <c r="F37" s="68" t="s">
        <v>31</v>
      </c>
      <c r="G37" s="68" t="s">
        <v>31</v>
      </c>
      <c r="H37" s="68" t="s">
        <v>31</v>
      </c>
      <c r="J37" s="67" t="s">
        <v>61</v>
      </c>
      <c r="K37" s="68" t="s">
        <v>31</v>
      </c>
      <c r="L37" s="68" t="s">
        <v>31</v>
      </c>
      <c r="M37" s="68" t="s">
        <v>31</v>
      </c>
      <c r="N37" s="68" t="s">
        <v>31</v>
      </c>
      <c r="O37" s="68" t="s">
        <v>31</v>
      </c>
      <c r="P37" s="68" t="s">
        <v>31</v>
      </c>
      <c r="Q37" s="68" t="s">
        <v>31</v>
      </c>
    </row>
    <row r="38" spans="1:17" ht="10.5" customHeight="1" x14ac:dyDescent="0.15">
      <c r="A38" s="67" t="s">
        <v>62</v>
      </c>
      <c r="B38" s="68">
        <v>167601921</v>
      </c>
      <c r="C38" s="68">
        <v>1853050</v>
      </c>
      <c r="D38" s="68" t="s">
        <v>31</v>
      </c>
      <c r="E38" s="68">
        <v>169454971</v>
      </c>
      <c r="F38" s="68">
        <v>150821541</v>
      </c>
      <c r="G38" s="68">
        <v>2157592</v>
      </c>
      <c r="H38" s="68">
        <v>18633430</v>
      </c>
      <c r="J38" s="67" t="s">
        <v>62</v>
      </c>
      <c r="K38" s="68">
        <v>167601921</v>
      </c>
      <c r="L38" s="68">
        <v>1853050</v>
      </c>
      <c r="M38" s="68" t="s">
        <v>31</v>
      </c>
      <c r="N38" s="68">
        <v>169454971</v>
      </c>
      <c r="O38" s="68">
        <v>150821541</v>
      </c>
      <c r="P38" s="68">
        <v>2157592</v>
      </c>
      <c r="Q38" s="68">
        <v>18633430</v>
      </c>
    </row>
    <row r="39" spans="1:17" ht="10.5" customHeight="1" x14ac:dyDescent="0.15">
      <c r="A39" s="67" t="s">
        <v>63</v>
      </c>
      <c r="B39" s="68" t="s">
        <v>31</v>
      </c>
      <c r="C39" s="68" t="s">
        <v>31</v>
      </c>
      <c r="D39" s="68" t="s">
        <v>31</v>
      </c>
      <c r="E39" s="68" t="s">
        <v>31</v>
      </c>
      <c r="F39" s="68" t="s">
        <v>31</v>
      </c>
      <c r="G39" s="68" t="s">
        <v>31</v>
      </c>
      <c r="H39" s="68" t="s">
        <v>31</v>
      </c>
      <c r="J39" s="67" t="s">
        <v>63</v>
      </c>
      <c r="K39" s="68" t="s">
        <v>31</v>
      </c>
      <c r="L39" s="68" t="s">
        <v>31</v>
      </c>
      <c r="M39" s="68" t="s">
        <v>31</v>
      </c>
      <c r="N39" s="68" t="s">
        <v>31</v>
      </c>
      <c r="O39" s="68" t="s">
        <v>31</v>
      </c>
      <c r="P39" s="68" t="s">
        <v>31</v>
      </c>
      <c r="Q39" s="68" t="s">
        <v>31</v>
      </c>
    </row>
    <row r="40" spans="1:17" ht="10.5" customHeight="1" x14ac:dyDescent="0.15">
      <c r="A40" s="67" t="s">
        <v>64</v>
      </c>
      <c r="B40" s="68" t="s">
        <v>31</v>
      </c>
      <c r="C40" s="68" t="s">
        <v>31</v>
      </c>
      <c r="D40" s="68" t="s">
        <v>31</v>
      </c>
      <c r="E40" s="68" t="s">
        <v>31</v>
      </c>
      <c r="F40" s="68" t="s">
        <v>31</v>
      </c>
      <c r="G40" s="68" t="s">
        <v>31</v>
      </c>
      <c r="H40" s="68" t="s">
        <v>31</v>
      </c>
      <c r="J40" s="67" t="s">
        <v>64</v>
      </c>
      <c r="K40" s="68" t="s">
        <v>31</v>
      </c>
      <c r="L40" s="68" t="s">
        <v>31</v>
      </c>
      <c r="M40" s="68" t="s">
        <v>31</v>
      </c>
      <c r="N40" s="68" t="s">
        <v>31</v>
      </c>
      <c r="O40" s="68" t="s">
        <v>31</v>
      </c>
      <c r="P40" s="68" t="s">
        <v>31</v>
      </c>
      <c r="Q40" s="68" t="s">
        <v>31</v>
      </c>
    </row>
    <row r="41" spans="1:17" ht="10.5" customHeight="1" x14ac:dyDescent="0.15">
      <c r="A41" s="67" t="s">
        <v>65</v>
      </c>
      <c r="B41" s="68" t="s">
        <v>31</v>
      </c>
      <c r="C41" s="68" t="s">
        <v>31</v>
      </c>
      <c r="D41" s="68" t="s">
        <v>31</v>
      </c>
      <c r="E41" s="68" t="s">
        <v>31</v>
      </c>
      <c r="F41" s="68" t="s">
        <v>31</v>
      </c>
      <c r="G41" s="68" t="s">
        <v>31</v>
      </c>
      <c r="H41" s="68" t="s">
        <v>31</v>
      </c>
      <c r="J41" s="67" t="s">
        <v>65</v>
      </c>
      <c r="K41" s="68" t="s">
        <v>31</v>
      </c>
      <c r="L41" s="68" t="s">
        <v>31</v>
      </c>
      <c r="M41" s="68" t="s">
        <v>31</v>
      </c>
      <c r="N41" s="68" t="s">
        <v>31</v>
      </c>
      <c r="O41" s="68" t="s">
        <v>31</v>
      </c>
      <c r="P41" s="68" t="s">
        <v>31</v>
      </c>
      <c r="Q41" s="68" t="s">
        <v>31</v>
      </c>
    </row>
    <row r="42" spans="1:17" ht="10.5" customHeight="1" x14ac:dyDescent="0.15">
      <c r="A42" s="67" t="s">
        <v>66</v>
      </c>
      <c r="B42" s="68" t="s">
        <v>31</v>
      </c>
      <c r="C42" s="68" t="s">
        <v>31</v>
      </c>
      <c r="D42" s="68" t="s">
        <v>31</v>
      </c>
      <c r="E42" s="68" t="s">
        <v>31</v>
      </c>
      <c r="F42" s="68" t="s">
        <v>31</v>
      </c>
      <c r="G42" s="68" t="s">
        <v>31</v>
      </c>
      <c r="H42" s="68" t="s">
        <v>31</v>
      </c>
      <c r="J42" s="67" t="s">
        <v>66</v>
      </c>
      <c r="K42" s="68" t="s">
        <v>31</v>
      </c>
      <c r="L42" s="68" t="s">
        <v>31</v>
      </c>
      <c r="M42" s="68" t="s">
        <v>31</v>
      </c>
      <c r="N42" s="68" t="s">
        <v>31</v>
      </c>
      <c r="O42" s="68" t="s">
        <v>31</v>
      </c>
      <c r="P42" s="68" t="s">
        <v>31</v>
      </c>
      <c r="Q42" s="68" t="s">
        <v>31</v>
      </c>
    </row>
    <row r="43" spans="1:17" ht="10.5" customHeight="1" x14ac:dyDescent="0.15">
      <c r="A43" s="67" t="s">
        <v>67</v>
      </c>
      <c r="B43" s="68" t="s">
        <v>31</v>
      </c>
      <c r="C43" s="68" t="s">
        <v>31</v>
      </c>
      <c r="D43" s="68" t="s">
        <v>31</v>
      </c>
      <c r="E43" s="68" t="s">
        <v>31</v>
      </c>
      <c r="F43" s="68" t="s">
        <v>31</v>
      </c>
      <c r="G43" s="68" t="s">
        <v>31</v>
      </c>
      <c r="H43" s="68" t="s">
        <v>31</v>
      </c>
      <c r="J43" s="67" t="s">
        <v>67</v>
      </c>
      <c r="K43" s="68" t="s">
        <v>31</v>
      </c>
      <c r="L43" s="68" t="s">
        <v>31</v>
      </c>
      <c r="M43" s="68" t="s">
        <v>31</v>
      </c>
      <c r="N43" s="68" t="s">
        <v>31</v>
      </c>
      <c r="O43" s="68" t="s">
        <v>31</v>
      </c>
      <c r="P43" s="68" t="s">
        <v>31</v>
      </c>
      <c r="Q43" s="68" t="s">
        <v>31</v>
      </c>
    </row>
    <row r="44" spans="1:17" ht="10.5" customHeight="1" x14ac:dyDescent="0.15">
      <c r="A44" s="67" t="s">
        <v>68</v>
      </c>
      <c r="B44" s="68" t="s">
        <v>31</v>
      </c>
      <c r="C44" s="68" t="s">
        <v>31</v>
      </c>
      <c r="D44" s="68" t="s">
        <v>31</v>
      </c>
      <c r="E44" s="68" t="s">
        <v>31</v>
      </c>
      <c r="F44" s="68" t="s">
        <v>31</v>
      </c>
      <c r="G44" s="68" t="s">
        <v>31</v>
      </c>
      <c r="H44" s="68" t="s">
        <v>31</v>
      </c>
      <c r="J44" s="67" t="s">
        <v>68</v>
      </c>
      <c r="K44" s="68" t="s">
        <v>31</v>
      </c>
      <c r="L44" s="68" t="s">
        <v>31</v>
      </c>
      <c r="M44" s="68" t="s">
        <v>31</v>
      </c>
      <c r="N44" s="68" t="s">
        <v>31</v>
      </c>
      <c r="O44" s="68" t="s">
        <v>31</v>
      </c>
      <c r="P44" s="68" t="s">
        <v>31</v>
      </c>
      <c r="Q44" s="68" t="s">
        <v>31</v>
      </c>
    </row>
    <row r="45" spans="1:17" ht="10.5" customHeight="1" x14ac:dyDescent="0.15">
      <c r="A45" s="67" t="s">
        <v>69</v>
      </c>
      <c r="B45" s="68" t="s">
        <v>31</v>
      </c>
      <c r="C45" s="68" t="s">
        <v>31</v>
      </c>
      <c r="D45" s="68" t="s">
        <v>31</v>
      </c>
      <c r="E45" s="68" t="s">
        <v>31</v>
      </c>
      <c r="F45" s="68" t="s">
        <v>31</v>
      </c>
      <c r="G45" s="68" t="s">
        <v>31</v>
      </c>
      <c r="H45" s="68" t="s">
        <v>31</v>
      </c>
      <c r="J45" s="67" t="s">
        <v>69</v>
      </c>
      <c r="K45" s="68" t="s">
        <v>31</v>
      </c>
      <c r="L45" s="68" t="s">
        <v>31</v>
      </c>
      <c r="M45" s="68" t="s">
        <v>31</v>
      </c>
      <c r="N45" s="68" t="s">
        <v>31</v>
      </c>
      <c r="O45" s="68" t="s">
        <v>31</v>
      </c>
      <c r="P45" s="68" t="s">
        <v>31</v>
      </c>
      <c r="Q45" s="68" t="s">
        <v>31</v>
      </c>
    </row>
    <row r="46" spans="1:17" ht="10.5" customHeight="1" x14ac:dyDescent="0.15">
      <c r="A46" s="67" t="s">
        <v>70</v>
      </c>
      <c r="B46" s="68">
        <v>9930390281</v>
      </c>
      <c r="C46" s="68">
        <v>5940000</v>
      </c>
      <c r="D46" s="68" t="s">
        <v>31</v>
      </c>
      <c r="E46" s="68">
        <v>9936330281</v>
      </c>
      <c r="F46" s="68">
        <v>5900060994</v>
      </c>
      <c r="G46" s="68">
        <v>160846230</v>
      </c>
      <c r="H46" s="68">
        <v>4036269287</v>
      </c>
      <c r="J46" s="67" t="s">
        <v>70</v>
      </c>
      <c r="K46" s="68">
        <v>9930390281</v>
      </c>
      <c r="L46" s="68">
        <v>5940000</v>
      </c>
      <c r="M46" s="68" t="s">
        <v>31</v>
      </c>
      <c r="N46" s="68">
        <v>9936330281</v>
      </c>
      <c r="O46" s="68">
        <v>5900060994</v>
      </c>
      <c r="P46" s="68">
        <v>160846230</v>
      </c>
      <c r="Q46" s="68">
        <v>4036269287</v>
      </c>
    </row>
    <row r="47" spans="1:17" ht="10.5" customHeight="1" x14ac:dyDescent="0.15">
      <c r="A47" s="67" t="s">
        <v>71</v>
      </c>
      <c r="B47" s="68">
        <v>245507909004</v>
      </c>
      <c r="C47" s="68">
        <v>67245900</v>
      </c>
      <c r="D47" s="68" t="s">
        <v>31</v>
      </c>
      <c r="E47" s="68">
        <v>245575154904</v>
      </c>
      <c r="F47" s="68">
        <v>184530936873</v>
      </c>
      <c r="G47" s="68">
        <v>4910401392</v>
      </c>
      <c r="H47" s="68">
        <v>61044218031</v>
      </c>
      <c r="J47" s="67" t="s">
        <v>71</v>
      </c>
      <c r="K47" s="68">
        <v>245507909004</v>
      </c>
      <c r="L47" s="68">
        <v>67245900</v>
      </c>
      <c r="M47" s="68" t="s">
        <v>31</v>
      </c>
      <c r="N47" s="68">
        <v>245575154904</v>
      </c>
      <c r="O47" s="68">
        <v>184530936873</v>
      </c>
      <c r="P47" s="68">
        <v>4910401392</v>
      </c>
      <c r="Q47" s="68">
        <v>61044218031</v>
      </c>
    </row>
    <row r="48" spans="1:17" ht="10.5" customHeight="1" x14ac:dyDescent="0.15">
      <c r="A48" s="67" t="s">
        <v>72</v>
      </c>
      <c r="B48" s="68" t="s">
        <v>31</v>
      </c>
      <c r="C48" s="68">
        <v>26240500</v>
      </c>
      <c r="D48" s="68" t="s">
        <v>31</v>
      </c>
      <c r="E48" s="68">
        <v>26240500</v>
      </c>
      <c r="F48" s="68" t="s">
        <v>31</v>
      </c>
      <c r="G48" s="68" t="s">
        <v>31</v>
      </c>
      <c r="H48" s="68">
        <v>26240500</v>
      </c>
      <c r="J48" s="67" t="s">
        <v>72</v>
      </c>
      <c r="K48" s="68" t="s">
        <v>31</v>
      </c>
      <c r="L48" s="68">
        <v>26240500</v>
      </c>
      <c r="M48" s="68" t="s">
        <v>31</v>
      </c>
      <c r="N48" s="68">
        <v>26240500</v>
      </c>
      <c r="O48" s="68" t="s">
        <v>31</v>
      </c>
      <c r="P48" s="68" t="s">
        <v>31</v>
      </c>
      <c r="Q48" s="68">
        <v>26240500</v>
      </c>
    </row>
    <row r="49" spans="1:17" ht="10.5" customHeight="1" x14ac:dyDescent="0.15">
      <c r="A49" s="67" t="s">
        <v>73</v>
      </c>
      <c r="B49" s="68" t="s">
        <v>31</v>
      </c>
      <c r="C49" s="68" t="s">
        <v>31</v>
      </c>
      <c r="D49" s="68" t="s">
        <v>31</v>
      </c>
      <c r="E49" s="68" t="s">
        <v>31</v>
      </c>
      <c r="F49" s="68" t="s">
        <v>31</v>
      </c>
      <c r="G49" s="68" t="s">
        <v>31</v>
      </c>
      <c r="H49" s="68" t="s">
        <v>31</v>
      </c>
      <c r="J49" s="67" t="s">
        <v>73</v>
      </c>
      <c r="K49" s="68" t="s">
        <v>31</v>
      </c>
      <c r="L49" s="68" t="s">
        <v>31</v>
      </c>
      <c r="M49" s="68" t="s">
        <v>31</v>
      </c>
      <c r="N49" s="68" t="s">
        <v>31</v>
      </c>
      <c r="O49" s="68" t="s">
        <v>31</v>
      </c>
      <c r="P49" s="68" t="s">
        <v>31</v>
      </c>
      <c r="Q49" s="68" t="s">
        <v>31</v>
      </c>
    </row>
    <row r="50" spans="1:17" ht="10.5" customHeight="1" x14ac:dyDescent="0.15">
      <c r="A50" s="67" t="s">
        <v>74</v>
      </c>
      <c r="B50" s="68" t="s">
        <v>31</v>
      </c>
      <c r="C50" s="68" t="s">
        <v>31</v>
      </c>
      <c r="D50" s="68" t="s">
        <v>31</v>
      </c>
      <c r="E50" s="68" t="s">
        <v>31</v>
      </c>
      <c r="F50" s="68" t="s">
        <v>31</v>
      </c>
      <c r="G50" s="68" t="s">
        <v>31</v>
      </c>
      <c r="H50" s="68" t="s">
        <v>31</v>
      </c>
      <c r="J50" s="67" t="s">
        <v>74</v>
      </c>
      <c r="K50" s="68" t="s">
        <v>31</v>
      </c>
      <c r="L50" s="68" t="s">
        <v>31</v>
      </c>
      <c r="M50" s="68" t="s">
        <v>31</v>
      </c>
      <c r="N50" s="68" t="s">
        <v>31</v>
      </c>
      <c r="O50" s="68" t="s">
        <v>31</v>
      </c>
      <c r="P50" s="68" t="s">
        <v>31</v>
      </c>
      <c r="Q50" s="68" t="s">
        <v>31</v>
      </c>
    </row>
    <row r="51" spans="1:17" ht="10.5" customHeight="1" x14ac:dyDescent="0.15">
      <c r="A51" s="67" t="s">
        <v>75</v>
      </c>
      <c r="B51" s="68" t="s">
        <v>31</v>
      </c>
      <c r="C51" s="68" t="s">
        <v>31</v>
      </c>
      <c r="D51" s="68" t="s">
        <v>31</v>
      </c>
      <c r="E51" s="68" t="s">
        <v>31</v>
      </c>
      <c r="F51" s="68" t="s">
        <v>31</v>
      </c>
      <c r="G51" s="68" t="s">
        <v>31</v>
      </c>
      <c r="H51" s="68" t="s">
        <v>31</v>
      </c>
      <c r="J51" s="67" t="s">
        <v>75</v>
      </c>
      <c r="K51" s="68" t="s">
        <v>31</v>
      </c>
      <c r="L51" s="68" t="s">
        <v>31</v>
      </c>
      <c r="M51" s="68" t="s">
        <v>31</v>
      </c>
      <c r="N51" s="68" t="s">
        <v>31</v>
      </c>
      <c r="O51" s="68" t="s">
        <v>31</v>
      </c>
      <c r="P51" s="68" t="s">
        <v>31</v>
      </c>
      <c r="Q51" s="68" t="s">
        <v>31</v>
      </c>
    </row>
    <row r="52" spans="1:17" ht="10.5" customHeight="1" x14ac:dyDescent="0.15">
      <c r="A52" s="67" t="s">
        <v>76</v>
      </c>
      <c r="B52" s="68">
        <v>1007113458</v>
      </c>
      <c r="C52" s="68">
        <v>229473201</v>
      </c>
      <c r="D52" s="68">
        <v>1051000</v>
      </c>
      <c r="E52" s="68">
        <v>1235535659</v>
      </c>
      <c r="F52" s="68">
        <v>926345596</v>
      </c>
      <c r="G52" s="68">
        <v>12291496</v>
      </c>
      <c r="H52" s="68">
        <v>309190063</v>
      </c>
      <c r="J52" s="67" t="s">
        <v>76</v>
      </c>
      <c r="K52" s="68">
        <v>1007113458</v>
      </c>
      <c r="L52" s="68">
        <v>229473201</v>
      </c>
      <c r="M52" s="68">
        <v>1051000</v>
      </c>
      <c r="N52" s="68">
        <v>1235535659</v>
      </c>
      <c r="O52" s="68">
        <v>926345596</v>
      </c>
      <c r="P52" s="68">
        <v>12291496</v>
      </c>
      <c r="Q52" s="68">
        <v>309190063</v>
      </c>
    </row>
    <row r="53" spans="1:17" ht="10.5" customHeight="1" x14ac:dyDescent="0.15">
      <c r="A53" s="67" t="s">
        <v>77</v>
      </c>
      <c r="B53" s="68" t="s">
        <v>31</v>
      </c>
      <c r="C53" s="68" t="s">
        <v>31</v>
      </c>
      <c r="D53" s="68" t="s">
        <v>31</v>
      </c>
      <c r="E53" s="68" t="s">
        <v>31</v>
      </c>
      <c r="F53" s="68" t="s">
        <v>31</v>
      </c>
      <c r="G53" s="68" t="s">
        <v>31</v>
      </c>
      <c r="H53" s="68" t="s">
        <v>31</v>
      </c>
      <c r="J53" s="67" t="s">
        <v>77</v>
      </c>
      <c r="K53" s="68" t="s">
        <v>31</v>
      </c>
      <c r="L53" s="68" t="s">
        <v>31</v>
      </c>
      <c r="M53" s="68" t="s">
        <v>31</v>
      </c>
      <c r="N53" s="68" t="s">
        <v>31</v>
      </c>
      <c r="O53" s="68" t="s">
        <v>31</v>
      </c>
      <c r="P53" s="68" t="s">
        <v>31</v>
      </c>
      <c r="Q53" s="68" t="s">
        <v>31</v>
      </c>
    </row>
    <row r="54" spans="1:17" ht="10.5" customHeight="1" x14ac:dyDescent="0.15">
      <c r="A54" s="67" t="s">
        <v>78</v>
      </c>
      <c r="B54" s="68" t="s">
        <v>31</v>
      </c>
      <c r="C54" s="68" t="s">
        <v>31</v>
      </c>
      <c r="D54" s="68" t="s">
        <v>31</v>
      </c>
      <c r="E54" s="68" t="s">
        <v>31</v>
      </c>
      <c r="F54" s="68" t="s">
        <v>31</v>
      </c>
      <c r="G54" s="68" t="s">
        <v>31</v>
      </c>
      <c r="H54" s="68" t="s">
        <v>31</v>
      </c>
      <c r="J54" s="67" t="s">
        <v>78</v>
      </c>
      <c r="K54" s="68" t="s">
        <v>31</v>
      </c>
      <c r="L54" s="68" t="s">
        <v>31</v>
      </c>
      <c r="M54" s="68" t="s">
        <v>31</v>
      </c>
      <c r="N54" s="68" t="s">
        <v>31</v>
      </c>
      <c r="O54" s="68" t="s">
        <v>31</v>
      </c>
      <c r="P54" s="68" t="s">
        <v>31</v>
      </c>
      <c r="Q54" s="68" t="s">
        <v>31</v>
      </c>
    </row>
    <row r="55" spans="1:17" ht="10.5" customHeight="1" x14ac:dyDescent="0.15">
      <c r="A55" s="67" t="s">
        <v>79</v>
      </c>
      <c r="B55" s="68" t="s">
        <v>31</v>
      </c>
      <c r="C55" s="68" t="s">
        <v>31</v>
      </c>
      <c r="D55" s="68" t="s">
        <v>31</v>
      </c>
      <c r="E55" s="68" t="s">
        <v>31</v>
      </c>
      <c r="F55" s="68" t="s">
        <v>31</v>
      </c>
      <c r="G55" s="68" t="s">
        <v>31</v>
      </c>
      <c r="H55" s="68" t="s">
        <v>31</v>
      </c>
      <c r="J55" s="67" t="s">
        <v>79</v>
      </c>
      <c r="K55" s="68" t="s">
        <v>31</v>
      </c>
      <c r="L55" s="68" t="s">
        <v>31</v>
      </c>
      <c r="M55" s="68" t="s">
        <v>31</v>
      </c>
      <c r="N55" s="68" t="s">
        <v>31</v>
      </c>
      <c r="O55" s="68" t="s">
        <v>31</v>
      </c>
      <c r="P55" s="68" t="s">
        <v>31</v>
      </c>
      <c r="Q55" s="68" t="s">
        <v>31</v>
      </c>
    </row>
    <row r="56" spans="1:17" ht="10.5" customHeight="1" x14ac:dyDescent="0.15">
      <c r="A56" s="67" t="s">
        <v>80</v>
      </c>
      <c r="B56" s="68">
        <v>217975900</v>
      </c>
      <c r="C56" s="68" t="s">
        <v>31</v>
      </c>
      <c r="D56" s="68" t="s">
        <v>31</v>
      </c>
      <c r="E56" s="68">
        <v>217975900</v>
      </c>
      <c r="F56" s="68">
        <v>104780761</v>
      </c>
      <c r="G56" s="68">
        <v>3042381</v>
      </c>
      <c r="H56" s="68">
        <v>113195139</v>
      </c>
      <c r="J56" s="67" t="s">
        <v>80</v>
      </c>
      <c r="K56" s="68">
        <v>217975900</v>
      </c>
      <c r="L56" s="68" t="s">
        <v>31</v>
      </c>
      <c r="M56" s="68" t="s">
        <v>31</v>
      </c>
      <c r="N56" s="68">
        <v>217975900</v>
      </c>
      <c r="O56" s="68">
        <v>104780761</v>
      </c>
      <c r="P56" s="68">
        <v>3042381</v>
      </c>
      <c r="Q56" s="68">
        <v>113195139</v>
      </c>
    </row>
    <row r="57" spans="1:17" ht="10.5" customHeight="1" x14ac:dyDescent="0.15">
      <c r="A57" s="67" t="s">
        <v>81</v>
      </c>
      <c r="B57" s="68">
        <v>1476508534</v>
      </c>
      <c r="C57" s="68" t="s">
        <v>31</v>
      </c>
      <c r="D57" s="68" t="s">
        <v>31</v>
      </c>
      <c r="E57" s="68">
        <v>1476508534</v>
      </c>
      <c r="F57" s="68">
        <v>1186149859</v>
      </c>
      <c r="G57" s="68">
        <v>27993646</v>
      </c>
      <c r="H57" s="68">
        <v>290358675</v>
      </c>
      <c r="J57" s="67" t="s">
        <v>81</v>
      </c>
      <c r="K57" s="68">
        <v>1476508534</v>
      </c>
      <c r="L57" s="68" t="s">
        <v>31</v>
      </c>
      <c r="M57" s="68" t="s">
        <v>31</v>
      </c>
      <c r="N57" s="68">
        <v>1476508534</v>
      </c>
      <c r="O57" s="68">
        <v>1186149859</v>
      </c>
      <c r="P57" s="68">
        <v>27993646</v>
      </c>
      <c r="Q57" s="68">
        <v>290358675</v>
      </c>
    </row>
    <row r="58" spans="1:17" ht="10.5" customHeight="1" x14ac:dyDescent="0.15">
      <c r="A58" s="67" t="s">
        <v>82</v>
      </c>
      <c r="B58" s="68">
        <v>91843145</v>
      </c>
      <c r="C58" s="68" t="s">
        <v>31</v>
      </c>
      <c r="D58" s="68" t="s">
        <v>31</v>
      </c>
      <c r="E58" s="68">
        <v>91843145</v>
      </c>
      <c r="F58" s="68">
        <v>80798336</v>
      </c>
      <c r="G58" s="68">
        <v>1580661</v>
      </c>
      <c r="H58" s="68">
        <v>11044809</v>
      </c>
      <c r="J58" s="67" t="s">
        <v>82</v>
      </c>
      <c r="K58" s="68">
        <v>91843145</v>
      </c>
      <c r="L58" s="68" t="s">
        <v>31</v>
      </c>
      <c r="M58" s="68" t="s">
        <v>31</v>
      </c>
      <c r="N58" s="68">
        <v>91843145</v>
      </c>
      <c r="O58" s="68">
        <v>80798336</v>
      </c>
      <c r="P58" s="68">
        <v>1580661</v>
      </c>
      <c r="Q58" s="68">
        <v>11044809</v>
      </c>
    </row>
    <row r="59" spans="1:17" ht="10.5" customHeight="1" x14ac:dyDescent="0.15">
      <c r="A59" s="67" t="s">
        <v>83</v>
      </c>
      <c r="B59" s="68">
        <v>5517616876</v>
      </c>
      <c r="C59" s="68">
        <v>206177890</v>
      </c>
      <c r="D59" s="68" t="s">
        <v>31</v>
      </c>
      <c r="E59" s="68">
        <v>5723794766</v>
      </c>
      <c r="F59" s="68">
        <v>1302477208</v>
      </c>
      <c r="G59" s="68">
        <v>117359867</v>
      </c>
      <c r="H59" s="68">
        <v>4421317558</v>
      </c>
      <c r="J59" s="67" t="s">
        <v>83</v>
      </c>
      <c r="K59" s="68">
        <v>5517616876</v>
      </c>
      <c r="L59" s="68">
        <v>206177890</v>
      </c>
      <c r="M59" s="68" t="s">
        <v>31</v>
      </c>
      <c r="N59" s="68">
        <v>5723794766</v>
      </c>
      <c r="O59" s="68">
        <v>1302477208</v>
      </c>
      <c r="P59" s="68">
        <v>117359867</v>
      </c>
      <c r="Q59" s="68">
        <v>4421317558</v>
      </c>
    </row>
    <row r="60" spans="1:17" ht="10.5" customHeight="1" x14ac:dyDescent="0.15">
      <c r="A60" s="67" t="s">
        <v>84</v>
      </c>
      <c r="B60" s="68" t="s">
        <v>31</v>
      </c>
      <c r="C60" s="68" t="s">
        <v>31</v>
      </c>
      <c r="D60" s="68" t="s">
        <v>31</v>
      </c>
      <c r="E60" s="68" t="s">
        <v>31</v>
      </c>
      <c r="F60" s="68" t="s">
        <v>31</v>
      </c>
      <c r="G60" s="68" t="s">
        <v>31</v>
      </c>
      <c r="H60" s="68" t="s">
        <v>31</v>
      </c>
      <c r="J60" s="67" t="s">
        <v>84</v>
      </c>
      <c r="K60" s="68" t="s">
        <v>31</v>
      </c>
      <c r="L60" s="68" t="s">
        <v>31</v>
      </c>
      <c r="M60" s="68" t="s">
        <v>31</v>
      </c>
      <c r="N60" s="68" t="s">
        <v>31</v>
      </c>
      <c r="O60" s="68" t="s">
        <v>31</v>
      </c>
      <c r="P60" s="68" t="s">
        <v>31</v>
      </c>
      <c r="Q60" s="68" t="s">
        <v>31</v>
      </c>
    </row>
    <row r="61" spans="1:17" ht="10.5" customHeight="1" x14ac:dyDescent="0.15">
      <c r="A61" s="67" t="s">
        <v>85</v>
      </c>
      <c r="B61" s="68">
        <v>2097810824</v>
      </c>
      <c r="C61" s="68">
        <v>1391325116</v>
      </c>
      <c r="D61" s="68">
        <v>467889490</v>
      </c>
      <c r="E61" s="68">
        <v>3021246450</v>
      </c>
      <c r="F61" s="68" t="s">
        <v>31</v>
      </c>
      <c r="G61" s="68" t="s">
        <v>31</v>
      </c>
      <c r="H61" s="68">
        <v>3021246450</v>
      </c>
      <c r="J61" s="67" t="s">
        <v>85</v>
      </c>
      <c r="K61" s="68">
        <v>2097810824</v>
      </c>
      <c r="L61" s="68">
        <v>1391325116</v>
      </c>
      <c r="M61" s="68">
        <v>467889490</v>
      </c>
      <c r="N61" s="68">
        <v>3021246450</v>
      </c>
      <c r="O61" s="68" t="s">
        <v>31</v>
      </c>
      <c r="P61" s="68" t="s">
        <v>31</v>
      </c>
      <c r="Q61" s="68">
        <v>3021246450</v>
      </c>
    </row>
    <row r="62" spans="1:17" ht="10.5" customHeight="1" x14ac:dyDescent="0.15">
      <c r="A62" s="67" t="s">
        <v>86</v>
      </c>
      <c r="B62" s="68">
        <v>1411945259</v>
      </c>
      <c r="C62" s="68">
        <v>6183100</v>
      </c>
      <c r="D62" s="68">
        <v>32406226</v>
      </c>
      <c r="E62" s="68">
        <v>1385722133</v>
      </c>
      <c r="F62" s="68">
        <v>759617271</v>
      </c>
      <c r="G62" s="68">
        <v>106010916</v>
      </c>
      <c r="H62" s="68">
        <v>626104862</v>
      </c>
      <c r="J62" s="67" t="s">
        <v>86</v>
      </c>
      <c r="K62" s="68">
        <v>1411945259</v>
      </c>
      <c r="L62" s="68">
        <v>6183100</v>
      </c>
      <c r="M62" s="68">
        <v>32406226</v>
      </c>
      <c r="N62" s="68">
        <v>1385722133</v>
      </c>
      <c r="O62" s="68">
        <v>759617271</v>
      </c>
      <c r="P62" s="68">
        <v>106010916</v>
      </c>
      <c r="Q62" s="68">
        <v>626104862</v>
      </c>
    </row>
    <row r="63" spans="1:17" ht="10.5" customHeight="1" x14ac:dyDescent="0.15">
      <c r="A63" s="67" t="s">
        <v>87</v>
      </c>
      <c r="B63" s="68" t="s">
        <v>31</v>
      </c>
      <c r="C63" s="68" t="s">
        <v>31</v>
      </c>
      <c r="D63" s="68" t="s">
        <v>31</v>
      </c>
      <c r="E63" s="68" t="s">
        <v>31</v>
      </c>
      <c r="F63" s="68" t="s">
        <v>31</v>
      </c>
      <c r="G63" s="68" t="s">
        <v>31</v>
      </c>
      <c r="H63" s="68" t="s">
        <v>31</v>
      </c>
      <c r="J63" s="67" t="s">
        <v>87</v>
      </c>
      <c r="K63" s="68" t="s">
        <v>31</v>
      </c>
      <c r="L63" s="68" t="s">
        <v>31</v>
      </c>
      <c r="M63" s="68" t="s">
        <v>31</v>
      </c>
      <c r="N63" s="68" t="s">
        <v>31</v>
      </c>
      <c r="O63" s="68" t="s">
        <v>31</v>
      </c>
      <c r="P63" s="68" t="s">
        <v>31</v>
      </c>
      <c r="Q63" s="68" t="s">
        <v>31</v>
      </c>
    </row>
    <row r="64" spans="1:17" ht="10.5" customHeight="1" x14ac:dyDescent="0.15">
      <c r="A64" s="67" t="s">
        <v>88</v>
      </c>
      <c r="B64" s="68">
        <v>1096521256</v>
      </c>
      <c r="C64" s="68">
        <v>6183100</v>
      </c>
      <c r="D64" s="68">
        <v>32406226</v>
      </c>
      <c r="E64" s="68">
        <v>1070298130</v>
      </c>
      <c r="F64" s="68">
        <v>759617271</v>
      </c>
      <c r="G64" s="68">
        <v>106010916</v>
      </c>
      <c r="H64" s="68">
        <v>310680859</v>
      </c>
      <c r="J64" s="67" t="s">
        <v>88</v>
      </c>
      <c r="K64" s="68">
        <v>1096521256</v>
      </c>
      <c r="L64" s="68">
        <v>6183100</v>
      </c>
      <c r="M64" s="68">
        <v>32406226</v>
      </c>
      <c r="N64" s="68">
        <v>1070298130</v>
      </c>
      <c r="O64" s="68">
        <v>759617271</v>
      </c>
      <c r="P64" s="68">
        <v>106010916</v>
      </c>
      <c r="Q64" s="68">
        <v>310680859</v>
      </c>
    </row>
    <row r="65" spans="1:17" ht="10.5" customHeight="1" x14ac:dyDescent="0.15">
      <c r="A65" s="67" t="s">
        <v>89</v>
      </c>
      <c r="B65" s="68">
        <v>315424003</v>
      </c>
      <c r="C65" s="68" t="s">
        <v>31</v>
      </c>
      <c r="D65" s="68" t="s">
        <v>31</v>
      </c>
      <c r="E65" s="68">
        <v>315424003</v>
      </c>
      <c r="F65" s="68" t="s">
        <v>31</v>
      </c>
      <c r="G65" s="68" t="s">
        <v>31</v>
      </c>
      <c r="H65" s="68">
        <v>315424003</v>
      </c>
      <c r="J65" s="67" t="s">
        <v>89</v>
      </c>
      <c r="K65" s="68">
        <v>315424003</v>
      </c>
      <c r="L65" s="68" t="s">
        <v>31</v>
      </c>
      <c r="M65" s="68" t="s">
        <v>31</v>
      </c>
      <c r="N65" s="68">
        <v>315424003</v>
      </c>
      <c r="O65" s="68" t="s">
        <v>31</v>
      </c>
      <c r="P65" s="68" t="s">
        <v>31</v>
      </c>
      <c r="Q65" s="68">
        <v>315424003</v>
      </c>
    </row>
    <row r="66" spans="1:17" ht="10.5" customHeight="1" x14ac:dyDescent="0.15">
      <c r="A66" s="67" t="s">
        <v>8</v>
      </c>
      <c r="B66" s="68">
        <v>334289253366</v>
      </c>
      <c r="C66" s="68">
        <v>2675594940</v>
      </c>
      <c r="D66" s="68">
        <v>982493413</v>
      </c>
      <c r="E66" s="68">
        <v>335982354893</v>
      </c>
      <c r="F66" s="68">
        <v>223608636779</v>
      </c>
      <c r="G66" s="68">
        <v>6363899398</v>
      </c>
      <c r="H66" s="68">
        <v>112373718114</v>
      </c>
      <c r="J66" s="67" t="s">
        <v>8</v>
      </c>
      <c r="K66" s="68">
        <v>334289253366</v>
      </c>
      <c r="L66" s="68">
        <v>2675594940</v>
      </c>
      <c r="M66" s="68">
        <v>982493413</v>
      </c>
      <c r="N66" s="68">
        <v>335982354893</v>
      </c>
      <c r="O66" s="68">
        <v>223608636779</v>
      </c>
      <c r="P66" s="68">
        <v>6363899398</v>
      </c>
      <c r="Q66" s="68">
        <v>112373718114</v>
      </c>
    </row>
  </sheetData>
  <mergeCells count="2">
    <mergeCell ref="A1:H1"/>
    <mergeCell ref="J1:Q1"/>
  </mergeCells>
  <phoneticPr fontId="3"/>
  <pageMargins left="0.7" right="0.7" top="0.75" bottom="0.75" header="0.3" footer="0.3"/>
  <pageSetup paperSize="9" scale="63" fitToHeight="0" orientation="landscape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66"/>
  <sheetViews>
    <sheetView view="pageBreakPreview" topLeftCell="F16" zoomScale="80" zoomScaleNormal="100" zoomScaleSheetLayoutView="80" workbookViewId="0">
      <selection activeCell="B6" sqref="B6:J66"/>
    </sheetView>
  </sheetViews>
  <sheetFormatPr defaultColWidth="8.875" defaultRowHeight="11.25" x14ac:dyDescent="0.15"/>
  <cols>
    <col min="1" max="1" width="34.25" style="69" customWidth="1"/>
    <col min="2" max="10" width="17.5" style="69" customWidth="1"/>
    <col min="11" max="11" width="1.25" style="6" customWidth="1"/>
    <col min="12" max="12" width="34.25" style="69" customWidth="1"/>
    <col min="13" max="21" width="17.5" style="69" customWidth="1"/>
    <col min="22" max="22" width="1.125" style="6" customWidth="1"/>
    <col min="23" max="16384" width="8.875" style="6"/>
  </cols>
  <sheetData>
    <row r="1" spans="1:21" ht="21" x14ac:dyDescent="0.15">
      <c r="A1" s="93" t="s">
        <v>91</v>
      </c>
      <c r="B1" s="93"/>
      <c r="C1" s="93"/>
      <c r="D1" s="93"/>
      <c r="E1" s="93"/>
      <c r="F1" s="93"/>
      <c r="G1" s="93"/>
      <c r="H1" s="93"/>
      <c r="I1" s="93"/>
      <c r="J1" s="93"/>
      <c r="L1" s="93" t="s">
        <v>91</v>
      </c>
      <c r="M1" s="93"/>
      <c r="N1" s="93"/>
      <c r="O1" s="93"/>
      <c r="P1" s="93"/>
      <c r="Q1" s="93"/>
      <c r="R1" s="93"/>
      <c r="S1" s="93"/>
      <c r="T1" s="93"/>
      <c r="U1" s="93"/>
    </row>
    <row r="2" spans="1:21" ht="13.5" x14ac:dyDescent="0.15">
      <c r="A2" s="63" t="s">
        <v>275</v>
      </c>
      <c r="B2" s="63"/>
      <c r="C2" s="63"/>
      <c r="D2" s="63"/>
      <c r="E2" s="63"/>
      <c r="F2" s="63"/>
      <c r="G2" s="63"/>
      <c r="H2" s="63"/>
      <c r="I2" s="63"/>
      <c r="J2" s="64" t="str">
        <f>'１．①有形固定資産の明細'!H2</f>
        <v>年度：令和６年度</v>
      </c>
      <c r="L2" s="63" t="s">
        <v>275</v>
      </c>
      <c r="M2" s="63"/>
      <c r="N2" s="63"/>
      <c r="O2" s="63"/>
      <c r="P2" s="63"/>
      <c r="Q2" s="63"/>
      <c r="R2" s="63"/>
      <c r="S2" s="63"/>
      <c r="T2" s="63"/>
      <c r="U2" s="64" t="str">
        <f>$J$2</f>
        <v>年度：令和６年度</v>
      </c>
    </row>
    <row r="3" spans="1:21" ht="13.5" x14ac:dyDescent="0.15">
      <c r="A3" s="63" t="s">
        <v>277</v>
      </c>
      <c r="B3" s="63"/>
      <c r="C3" s="63"/>
      <c r="D3" s="63"/>
      <c r="E3" s="63"/>
      <c r="F3" s="63"/>
      <c r="G3" s="63"/>
      <c r="H3" s="63"/>
      <c r="I3" s="63"/>
      <c r="J3" s="63"/>
      <c r="L3" s="63" t="s">
        <v>204</v>
      </c>
      <c r="M3" s="63"/>
      <c r="N3" s="63"/>
      <c r="O3" s="63"/>
      <c r="P3" s="63"/>
      <c r="Q3" s="63"/>
      <c r="R3" s="63"/>
      <c r="S3" s="63"/>
      <c r="T3" s="63"/>
      <c r="U3" s="63"/>
    </row>
    <row r="4" spans="1:21" ht="13.5" x14ac:dyDescent="0.15">
      <c r="A4" s="63"/>
      <c r="B4" s="63"/>
      <c r="C4" s="63"/>
      <c r="D4" s="63"/>
      <c r="E4" s="63"/>
      <c r="F4" s="63"/>
      <c r="G4" s="63"/>
      <c r="H4" s="63"/>
      <c r="I4" s="63"/>
      <c r="J4" s="64" t="s">
        <v>27</v>
      </c>
      <c r="L4" s="63"/>
      <c r="M4" s="63"/>
      <c r="N4" s="63"/>
      <c r="O4" s="63"/>
      <c r="P4" s="63"/>
      <c r="Q4" s="63"/>
      <c r="R4" s="63"/>
      <c r="S4" s="63"/>
      <c r="T4" s="63"/>
      <c r="U4" s="64" t="s">
        <v>27</v>
      </c>
    </row>
    <row r="5" spans="1:21" ht="22.5" x14ac:dyDescent="0.15">
      <c r="A5" s="65" t="s">
        <v>28</v>
      </c>
      <c r="B5" s="66" t="s">
        <v>92</v>
      </c>
      <c r="C5" s="65" t="s">
        <v>93</v>
      </c>
      <c r="D5" s="65" t="s">
        <v>94</v>
      </c>
      <c r="E5" s="65" t="s">
        <v>95</v>
      </c>
      <c r="F5" s="65" t="s">
        <v>96</v>
      </c>
      <c r="G5" s="65" t="s">
        <v>97</v>
      </c>
      <c r="H5" s="65" t="s">
        <v>98</v>
      </c>
      <c r="I5" s="65" t="s">
        <v>5</v>
      </c>
      <c r="J5" s="65" t="s">
        <v>8</v>
      </c>
      <c r="L5" s="65" t="s">
        <v>28</v>
      </c>
      <c r="M5" s="66" t="s">
        <v>92</v>
      </c>
      <c r="N5" s="65" t="s">
        <v>93</v>
      </c>
      <c r="O5" s="65" t="s">
        <v>94</v>
      </c>
      <c r="P5" s="65" t="s">
        <v>95</v>
      </c>
      <c r="Q5" s="65" t="s">
        <v>96</v>
      </c>
      <c r="R5" s="65" t="s">
        <v>97</v>
      </c>
      <c r="S5" s="65" t="s">
        <v>98</v>
      </c>
      <c r="T5" s="65" t="s">
        <v>5</v>
      </c>
      <c r="U5" s="65" t="s">
        <v>8</v>
      </c>
    </row>
    <row r="6" spans="1:21" x14ac:dyDescent="0.15">
      <c r="A6" s="67" t="s">
        <v>29</v>
      </c>
      <c r="B6" s="68">
        <v>6241756941</v>
      </c>
      <c r="C6" s="68">
        <v>17041181895</v>
      </c>
      <c r="D6" s="68">
        <v>1795764938</v>
      </c>
      <c r="E6" s="68">
        <v>221122218</v>
      </c>
      <c r="F6" s="68">
        <v>225496276</v>
      </c>
      <c r="G6" s="68" t="s">
        <v>31</v>
      </c>
      <c r="H6" s="68">
        <v>6455206245</v>
      </c>
      <c r="I6" s="68">
        <v>121683826</v>
      </c>
      <c r="J6" s="68">
        <v>32102212339</v>
      </c>
      <c r="L6" s="67" t="s">
        <v>29</v>
      </c>
      <c r="M6" s="68">
        <v>6241756941</v>
      </c>
      <c r="N6" s="68">
        <v>17041181895</v>
      </c>
      <c r="O6" s="68">
        <v>1795764938</v>
      </c>
      <c r="P6" s="68">
        <v>221122218</v>
      </c>
      <c r="Q6" s="68">
        <v>225496276</v>
      </c>
      <c r="R6" s="68" t="s">
        <v>31</v>
      </c>
      <c r="S6" s="68">
        <v>6455206245</v>
      </c>
      <c r="T6" s="68">
        <v>121683826</v>
      </c>
      <c r="U6" s="68">
        <v>32102212339</v>
      </c>
    </row>
    <row r="7" spans="1:21" x14ac:dyDescent="0.15">
      <c r="A7" s="67" t="s">
        <v>30</v>
      </c>
      <c r="B7" s="68">
        <v>5325735651</v>
      </c>
      <c r="C7" s="68">
        <v>6776218658</v>
      </c>
      <c r="D7" s="68">
        <v>550488550</v>
      </c>
      <c r="E7" s="68">
        <v>103566851</v>
      </c>
      <c r="F7" s="68">
        <v>137623803</v>
      </c>
      <c r="G7" s="68" t="s">
        <v>31</v>
      </c>
      <c r="H7" s="68">
        <v>2674990717</v>
      </c>
      <c r="I7" s="68">
        <v>13251984</v>
      </c>
      <c r="J7" s="68">
        <v>15581876214</v>
      </c>
      <c r="L7" s="67" t="s">
        <v>30</v>
      </c>
      <c r="M7" s="68">
        <v>5325735651</v>
      </c>
      <c r="N7" s="68">
        <v>6776218658</v>
      </c>
      <c r="O7" s="68">
        <v>550488550</v>
      </c>
      <c r="P7" s="68">
        <v>103566851</v>
      </c>
      <c r="Q7" s="68">
        <v>137623803</v>
      </c>
      <c r="R7" s="68" t="s">
        <v>31</v>
      </c>
      <c r="S7" s="68">
        <v>2674990717</v>
      </c>
      <c r="T7" s="68">
        <v>13251984</v>
      </c>
      <c r="U7" s="68">
        <v>15581876214</v>
      </c>
    </row>
    <row r="8" spans="1:21" x14ac:dyDescent="0.15">
      <c r="A8" s="67" t="s">
        <v>32</v>
      </c>
      <c r="B8" s="68" t="s">
        <v>31</v>
      </c>
      <c r="C8" s="68" t="s">
        <v>31</v>
      </c>
      <c r="D8" s="68" t="s">
        <v>31</v>
      </c>
      <c r="E8" s="68" t="s">
        <v>31</v>
      </c>
      <c r="F8" s="68" t="s">
        <v>31</v>
      </c>
      <c r="G8" s="68" t="s">
        <v>31</v>
      </c>
      <c r="H8" s="68" t="s">
        <v>31</v>
      </c>
      <c r="I8" s="68" t="s">
        <v>31</v>
      </c>
      <c r="J8" s="68" t="s">
        <v>31</v>
      </c>
      <c r="L8" s="67" t="s">
        <v>32</v>
      </c>
      <c r="M8" s="68" t="s">
        <v>31</v>
      </c>
      <c r="N8" s="68" t="s">
        <v>31</v>
      </c>
      <c r="O8" s="68" t="s">
        <v>31</v>
      </c>
      <c r="P8" s="68" t="s">
        <v>31</v>
      </c>
      <c r="Q8" s="68" t="s">
        <v>31</v>
      </c>
      <c r="R8" s="68" t="s">
        <v>31</v>
      </c>
      <c r="S8" s="68" t="s">
        <v>31</v>
      </c>
      <c r="T8" s="68" t="s">
        <v>31</v>
      </c>
      <c r="U8" s="68" t="s">
        <v>31</v>
      </c>
    </row>
    <row r="9" spans="1:21" x14ac:dyDescent="0.15">
      <c r="A9" s="67" t="s">
        <v>33</v>
      </c>
      <c r="B9" s="68">
        <v>836086557</v>
      </c>
      <c r="C9" s="68">
        <v>8264416439</v>
      </c>
      <c r="D9" s="68">
        <v>902285198</v>
      </c>
      <c r="E9" s="68">
        <v>112365700</v>
      </c>
      <c r="F9" s="68">
        <v>79442317</v>
      </c>
      <c r="G9" s="68" t="s">
        <v>31</v>
      </c>
      <c r="H9" s="68">
        <v>3352364914</v>
      </c>
      <c r="I9" s="68" t="s">
        <v>31</v>
      </c>
      <c r="J9" s="68">
        <v>13546961125</v>
      </c>
      <c r="L9" s="67" t="s">
        <v>33</v>
      </c>
      <c r="M9" s="68">
        <v>836086557</v>
      </c>
      <c r="N9" s="68">
        <v>8264416439</v>
      </c>
      <c r="O9" s="68">
        <v>902285198</v>
      </c>
      <c r="P9" s="68">
        <v>112365700</v>
      </c>
      <c r="Q9" s="68">
        <v>79442317</v>
      </c>
      <c r="R9" s="68" t="s">
        <v>31</v>
      </c>
      <c r="S9" s="68">
        <v>3352364914</v>
      </c>
      <c r="T9" s="68" t="s">
        <v>31</v>
      </c>
      <c r="U9" s="68">
        <v>13546961125</v>
      </c>
    </row>
    <row r="10" spans="1:21" x14ac:dyDescent="0.15">
      <c r="A10" s="67" t="s">
        <v>34</v>
      </c>
      <c r="B10" s="68" t="s">
        <v>31</v>
      </c>
      <c r="C10" s="68">
        <v>1643349407</v>
      </c>
      <c r="D10" s="68">
        <v>147836297</v>
      </c>
      <c r="E10" s="68" t="s">
        <v>31</v>
      </c>
      <c r="F10" s="68" t="s">
        <v>31</v>
      </c>
      <c r="G10" s="68" t="s">
        <v>31</v>
      </c>
      <c r="H10" s="68">
        <v>96293213</v>
      </c>
      <c r="I10" s="68" t="s">
        <v>31</v>
      </c>
      <c r="J10" s="68">
        <v>1887478917</v>
      </c>
      <c r="L10" s="67" t="s">
        <v>34</v>
      </c>
      <c r="M10" s="68" t="s">
        <v>31</v>
      </c>
      <c r="N10" s="68">
        <v>1643349407</v>
      </c>
      <c r="O10" s="68">
        <v>147836297</v>
      </c>
      <c r="P10" s="68" t="s">
        <v>31</v>
      </c>
      <c r="Q10" s="68" t="s">
        <v>31</v>
      </c>
      <c r="R10" s="68" t="s">
        <v>31</v>
      </c>
      <c r="S10" s="68">
        <v>96293213</v>
      </c>
      <c r="T10" s="68" t="s">
        <v>31</v>
      </c>
      <c r="U10" s="68">
        <v>1887478917</v>
      </c>
    </row>
    <row r="11" spans="1:21" x14ac:dyDescent="0.15">
      <c r="A11" s="67" t="s">
        <v>35</v>
      </c>
      <c r="B11" s="68">
        <v>65854733</v>
      </c>
      <c r="C11" s="68">
        <v>340917391</v>
      </c>
      <c r="D11" s="68">
        <v>140297893</v>
      </c>
      <c r="E11" s="68">
        <v>5189667</v>
      </c>
      <c r="F11" s="68">
        <v>8430156</v>
      </c>
      <c r="G11" s="68" t="s">
        <v>31</v>
      </c>
      <c r="H11" s="68">
        <v>331557401</v>
      </c>
      <c r="I11" s="68">
        <v>108431842</v>
      </c>
      <c r="J11" s="68">
        <v>1000679083</v>
      </c>
      <c r="L11" s="67" t="s">
        <v>35</v>
      </c>
      <c r="M11" s="68">
        <v>65854733</v>
      </c>
      <c r="N11" s="68">
        <v>340917391</v>
      </c>
      <c r="O11" s="68">
        <v>140297893</v>
      </c>
      <c r="P11" s="68">
        <v>5189667</v>
      </c>
      <c r="Q11" s="68">
        <v>8430156</v>
      </c>
      <c r="R11" s="68" t="s">
        <v>31</v>
      </c>
      <c r="S11" s="68">
        <v>331557401</v>
      </c>
      <c r="T11" s="68">
        <v>108431842</v>
      </c>
      <c r="U11" s="68">
        <v>1000679083</v>
      </c>
    </row>
    <row r="12" spans="1:21" x14ac:dyDescent="0.15">
      <c r="A12" s="67" t="s">
        <v>36</v>
      </c>
      <c r="B12" s="68" t="s">
        <v>31</v>
      </c>
      <c r="C12" s="68" t="s">
        <v>31</v>
      </c>
      <c r="D12" s="68" t="s">
        <v>31</v>
      </c>
      <c r="E12" s="68" t="s">
        <v>31</v>
      </c>
      <c r="F12" s="68" t="s">
        <v>31</v>
      </c>
      <c r="G12" s="68" t="s">
        <v>31</v>
      </c>
      <c r="H12" s="68" t="s">
        <v>31</v>
      </c>
      <c r="I12" s="68" t="s">
        <v>31</v>
      </c>
      <c r="J12" s="68" t="s">
        <v>31</v>
      </c>
      <c r="L12" s="67" t="s">
        <v>36</v>
      </c>
      <c r="M12" s="68" t="s">
        <v>31</v>
      </c>
      <c r="N12" s="68" t="s">
        <v>31</v>
      </c>
      <c r="O12" s="68" t="s">
        <v>31</v>
      </c>
      <c r="P12" s="68" t="s">
        <v>31</v>
      </c>
      <c r="Q12" s="68" t="s">
        <v>31</v>
      </c>
      <c r="R12" s="68" t="s">
        <v>31</v>
      </c>
      <c r="S12" s="68" t="s">
        <v>31</v>
      </c>
      <c r="T12" s="68" t="s">
        <v>31</v>
      </c>
      <c r="U12" s="68" t="s">
        <v>31</v>
      </c>
    </row>
    <row r="13" spans="1:21" x14ac:dyDescent="0.15">
      <c r="A13" s="67" t="s">
        <v>37</v>
      </c>
      <c r="B13" s="68" t="s">
        <v>31</v>
      </c>
      <c r="C13" s="68" t="s">
        <v>31</v>
      </c>
      <c r="D13" s="68" t="s">
        <v>31</v>
      </c>
      <c r="E13" s="68" t="s">
        <v>31</v>
      </c>
      <c r="F13" s="68" t="s">
        <v>31</v>
      </c>
      <c r="G13" s="68" t="s">
        <v>31</v>
      </c>
      <c r="H13" s="68" t="s">
        <v>31</v>
      </c>
      <c r="I13" s="68" t="s">
        <v>31</v>
      </c>
      <c r="J13" s="68" t="s">
        <v>31</v>
      </c>
      <c r="L13" s="67" t="s">
        <v>37</v>
      </c>
      <c r="M13" s="68" t="s">
        <v>31</v>
      </c>
      <c r="N13" s="68" t="s">
        <v>31</v>
      </c>
      <c r="O13" s="68" t="s">
        <v>31</v>
      </c>
      <c r="P13" s="68" t="s">
        <v>31</v>
      </c>
      <c r="Q13" s="68" t="s">
        <v>31</v>
      </c>
      <c r="R13" s="68" t="s">
        <v>31</v>
      </c>
      <c r="S13" s="68" t="s">
        <v>31</v>
      </c>
      <c r="T13" s="68" t="s">
        <v>31</v>
      </c>
      <c r="U13" s="68" t="s">
        <v>31</v>
      </c>
    </row>
    <row r="14" spans="1:21" x14ac:dyDescent="0.15">
      <c r="A14" s="67" t="s">
        <v>38</v>
      </c>
      <c r="B14" s="68" t="s">
        <v>31</v>
      </c>
      <c r="C14" s="68" t="s">
        <v>31</v>
      </c>
      <c r="D14" s="68" t="s">
        <v>31</v>
      </c>
      <c r="E14" s="68" t="s">
        <v>31</v>
      </c>
      <c r="F14" s="68" t="s">
        <v>31</v>
      </c>
      <c r="G14" s="68" t="s">
        <v>31</v>
      </c>
      <c r="H14" s="68" t="s">
        <v>31</v>
      </c>
      <c r="I14" s="68" t="s">
        <v>31</v>
      </c>
      <c r="J14" s="68" t="s">
        <v>31</v>
      </c>
      <c r="L14" s="67" t="s">
        <v>38</v>
      </c>
      <c r="M14" s="68" t="s">
        <v>31</v>
      </c>
      <c r="N14" s="68" t="s">
        <v>31</v>
      </c>
      <c r="O14" s="68" t="s">
        <v>31</v>
      </c>
      <c r="P14" s="68" t="s">
        <v>31</v>
      </c>
      <c r="Q14" s="68" t="s">
        <v>31</v>
      </c>
      <c r="R14" s="68" t="s">
        <v>31</v>
      </c>
      <c r="S14" s="68" t="s">
        <v>31</v>
      </c>
      <c r="T14" s="68" t="s">
        <v>31</v>
      </c>
      <c r="U14" s="68" t="s">
        <v>31</v>
      </c>
    </row>
    <row r="15" spans="1:21" x14ac:dyDescent="0.15">
      <c r="A15" s="67" t="s">
        <v>39</v>
      </c>
      <c r="B15" s="68" t="s">
        <v>31</v>
      </c>
      <c r="C15" s="68" t="s">
        <v>31</v>
      </c>
      <c r="D15" s="68" t="s">
        <v>31</v>
      </c>
      <c r="E15" s="68" t="s">
        <v>31</v>
      </c>
      <c r="F15" s="68" t="s">
        <v>31</v>
      </c>
      <c r="G15" s="68" t="s">
        <v>31</v>
      </c>
      <c r="H15" s="68" t="s">
        <v>31</v>
      </c>
      <c r="I15" s="68" t="s">
        <v>31</v>
      </c>
      <c r="J15" s="68" t="s">
        <v>31</v>
      </c>
      <c r="L15" s="67" t="s">
        <v>39</v>
      </c>
      <c r="M15" s="68" t="s">
        <v>31</v>
      </c>
      <c r="N15" s="68" t="s">
        <v>31</v>
      </c>
      <c r="O15" s="68" t="s">
        <v>31</v>
      </c>
      <c r="P15" s="68" t="s">
        <v>31</v>
      </c>
      <c r="Q15" s="68" t="s">
        <v>31</v>
      </c>
      <c r="R15" s="68" t="s">
        <v>31</v>
      </c>
      <c r="S15" s="68" t="s">
        <v>31</v>
      </c>
      <c r="T15" s="68" t="s">
        <v>31</v>
      </c>
      <c r="U15" s="68" t="s">
        <v>31</v>
      </c>
    </row>
    <row r="16" spans="1:21" x14ac:dyDescent="0.15">
      <c r="A16" s="67" t="s">
        <v>40</v>
      </c>
      <c r="B16" s="68">
        <v>14080000</v>
      </c>
      <c r="C16" s="68">
        <v>16280000</v>
      </c>
      <c r="D16" s="68">
        <v>54857000</v>
      </c>
      <c r="E16" s="68" t="s">
        <v>31</v>
      </c>
      <c r="F16" s="68" t="s">
        <v>31</v>
      </c>
      <c r="G16" s="68" t="s">
        <v>31</v>
      </c>
      <c r="H16" s="68" t="s">
        <v>31</v>
      </c>
      <c r="I16" s="68" t="s">
        <v>31</v>
      </c>
      <c r="J16" s="68">
        <v>85217000</v>
      </c>
      <c r="L16" s="67" t="s">
        <v>40</v>
      </c>
      <c r="M16" s="68">
        <v>14080000</v>
      </c>
      <c r="N16" s="68">
        <v>16280000</v>
      </c>
      <c r="O16" s="68">
        <v>54857000</v>
      </c>
      <c r="P16" s="68" t="s">
        <v>31</v>
      </c>
      <c r="Q16" s="68" t="s">
        <v>31</v>
      </c>
      <c r="R16" s="68" t="s">
        <v>31</v>
      </c>
      <c r="S16" s="68" t="s">
        <v>31</v>
      </c>
      <c r="T16" s="68" t="s">
        <v>31</v>
      </c>
      <c r="U16" s="68">
        <v>85217000</v>
      </c>
    </row>
    <row r="17" spans="1:21" x14ac:dyDescent="0.15">
      <c r="A17" s="67" t="s">
        <v>41</v>
      </c>
      <c r="B17" s="68">
        <v>79352295598</v>
      </c>
      <c r="C17" s="68" t="s">
        <v>31</v>
      </c>
      <c r="D17" s="68">
        <v>43444789</v>
      </c>
      <c r="E17" s="68" t="s">
        <v>31</v>
      </c>
      <c r="F17" s="68">
        <v>11466510</v>
      </c>
      <c r="G17" s="68" t="s">
        <v>31</v>
      </c>
      <c r="H17" s="68" t="s">
        <v>31</v>
      </c>
      <c r="I17" s="68">
        <v>238194016</v>
      </c>
      <c r="J17" s="68">
        <v>79645400913</v>
      </c>
      <c r="L17" s="67" t="s">
        <v>41</v>
      </c>
      <c r="M17" s="68">
        <v>79352295598</v>
      </c>
      <c r="N17" s="68" t="s">
        <v>31</v>
      </c>
      <c r="O17" s="68">
        <v>43444789</v>
      </c>
      <c r="P17" s="68" t="s">
        <v>31</v>
      </c>
      <c r="Q17" s="68">
        <v>11466510</v>
      </c>
      <c r="R17" s="68" t="s">
        <v>31</v>
      </c>
      <c r="S17" s="68" t="s">
        <v>31</v>
      </c>
      <c r="T17" s="68">
        <v>238194016</v>
      </c>
      <c r="U17" s="68">
        <v>79645400913</v>
      </c>
    </row>
    <row r="18" spans="1:21" x14ac:dyDescent="0.15">
      <c r="A18" s="67" t="s">
        <v>42</v>
      </c>
      <c r="B18" s="68" t="s">
        <v>31</v>
      </c>
      <c r="C18" s="68" t="s">
        <v>31</v>
      </c>
      <c r="D18" s="68" t="s">
        <v>31</v>
      </c>
      <c r="E18" s="68" t="s">
        <v>31</v>
      </c>
      <c r="F18" s="68" t="s">
        <v>31</v>
      </c>
      <c r="G18" s="68" t="s">
        <v>31</v>
      </c>
      <c r="H18" s="68" t="s">
        <v>31</v>
      </c>
      <c r="I18" s="68" t="s">
        <v>31</v>
      </c>
      <c r="J18" s="68" t="s">
        <v>31</v>
      </c>
      <c r="L18" s="67" t="s">
        <v>42</v>
      </c>
      <c r="M18" s="68" t="s">
        <v>31</v>
      </c>
      <c r="N18" s="68" t="s">
        <v>31</v>
      </c>
      <c r="O18" s="68" t="s">
        <v>31</v>
      </c>
      <c r="P18" s="68" t="s">
        <v>31</v>
      </c>
      <c r="Q18" s="68" t="s">
        <v>31</v>
      </c>
      <c r="R18" s="68" t="s">
        <v>31</v>
      </c>
      <c r="S18" s="68" t="s">
        <v>31</v>
      </c>
      <c r="T18" s="68" t="s">
        <v>31</v>
      </c>
      <c r="U18" s="68" t="s">
        <v>31</v>
      </c>
    </row>
    <row r="19" spans="1:21" x14ac:dyDescent="0.15">
      <c r="A19" s="67" t="s">
        <v>43</v>
      </c>
      <c r="B19" s="68">
        <v>1004640283</v>
      </c>
      <c r="C19" s="68" t="s">
        <v>31</v>
      </c>
      <c r="D19" s="68" t="s">
        <v>31</v>
      </c>
      <c r="E19" s="68" t="s">
        <v>31</v>
      </c>
      <c r="F19" s="68" t="s">
        <v>31</v>
      </c>
      <c r="G19" s="68" t="s">
        <v>31</v>
      </c>
      <c r="H19" s="68" t="s">
        <v>31</v>
      </c>
      <c r="I19" s="68" t="s">
        <v>31</v>
      </c>
      <c r="J19" s="68">
        <v>1004640283</v>
      </c>
      <c r="L19" s="67" t="s">
        <v>43</v>
      </c>
      <c r="M19" s="68">
        <v>1004640283</v>
      </c>
      <c r="N19" s="68" t="s">
        <v>31</v>
      </c>
      <c r="O19" s="68" t="s">
        <v>31</v>
      </c>
      <c r="P19" s="68" t="s">
        <v>31</v>
      </c>
      <c r="Q19" s="68" t="s">
        <v>31</v>
      </c>
      <c r="R19" s="68" t="s">
        <v>31</v>
      </c>
      <c r="S19" s="68" t="s">
        <v>31</v>
      </c>
      <c r="T19" s="68" t="s">
        <v>31</v>
      </c>
      <c r="U19" s="68">
        <v>1004640283</v>
      </c>
    </row>
    <row r="20" spans="1:21" x14ac:dyDescent="0.15">
      <c r="A20" s="67" t="s">
        <v>44</v>
      </c>
      <c r="B20" s="68">
        <v>165647742</v>
      </c>
      <c r="C20" s="68" t="s">
        <v>31</v>
      </c>
      <c r="D20" s="68" t="s">
        <v>31</v>
      </c>
      <c r="E20" s="68" t="s">
        <v>31</v>
      </c>
      <c r="F20" s="68" t="s">
        <v>31</v>
      </c>
      <c r="G20" s="68" t="s">
        <v>31</v>
      </c>
      <c r="H20" s="68" t="s">
        <v>31</v>
      </c>
      <c r="I20" s="68" t="s">
        <v>31</v>
      </c>
      <c r="J20" s="68">
        <v>165647742</v>
      </c>
      <c r="L20" s="67" t="s">
        <v>44</v>
      </c>
      <c r="M20" s="68">
        <v>165647742</v>
      </c>
      <c r="N20" s="68" t="s">
        <v>31</v>
      </c>
      <c r="O20" s="68" t="s">
        <v>31</v>
      </c>
      <c r="P20" s="68" t="s">
        <v>31</v>
      </c>
      <c r="Q20" s="68" t="s">
        <v>31</v>
      </c>
      <c r="R20" s="68" t="s">
        <v>31</v>
      </c>
      <c r="S20" s="68" t="s">
        <v>31</v>
      </c>
      <c r="T20" s="68" t="s">
        <v>31</v>
      </c>
      <c r="U20" s="68">
        <v>165647742</v>
      </c>
    </row>
    <row r="21" spans="1:21" x14ac:dyDescent="0.15">
      <c r="A21" s="67" t="s">
        <v>45</v>
      </c>
      <c r="B21" s="68" t="s">
        <v>31</v>
      </c>
      <c r="C21" s="68" t="s">
        <v>31</v>
      </c>
      <c r="D21" s="68" t="s">
        <v>31</v>
      </c>
      <c r="E21" s="68" t="s">
        <v>31</v>
      </c>
      <c r="F21" s="68" t="s">
        <v>31</v>
      </c>
      <c r="G21" s="68" t="s">
        <v>31</v>
      </c>
      <c r="H21" s="68" t="s">
        <v>31</v>
      </c>
      <c r="I21" s="68" t="s">
        <v>31</v>
      </c>
      <c r="J21" s="68" t="s">
        <v>31</v>
      </c>
      <c r="L21" s="67" t="s">
        <v>45</v>
      </c>
      <c r="M21" s="68" t="s">
        <v>31</v>
      </c>
      <c r="N21" s="68" t="s">
        <v>31</v>
      </c>
      <c r="O21" s="68" t="s">
        <v>31</v>
      </c>
      <c r="P21" s="68" t="s">
        <v>31</v>
      </c>
      <c r="Q21" s="68" t="s">
        <v>31</v>
      </c>
      <c r="R21" s="68" t="s">
        <v>31</v>
      </c>
      <c r="S21" s="68" t="s">
        <v>31</v>
      </c>
      <c r="T21" s="68" t="s">
        <v>31</v>
      </c>
      <c r="U21" s="68" t="s">
        <v>31</v>
      </c>
    </row>
    <row r="22" spans="1:21" x14ac:dyDescent="0.15">
      <c r="A22" s="67" t="s">
        <v>46</v>
      </c>
      <c r="B22" s="68" t="s">
        <v>31</v>
      </c>
      <c r="C22" s="68" t="s">
        <v>31</v>
      </c>
      <c r="D22" s="68" t="s">
        <v>31</v>
      </c>
      <c r="E22" s="68" t="s">
        <v>31</v>
      </c>
      <c r="F22" s="68" t="s">
        <v>31</v>
      </c>
      <c r="G22" s="68" t="s">
        <v>31</v>
      </c>
      <c r="H22" s="68" t="s">
        <v>31</v>
      </c>
      <c r="I22" s="68" t="s">
        <v>31</v>
      </c>
      <c r="J22" s="68" t="s">
        <v>31</v>
      </c>
      <c r="L22" s="67" t="s">
        <v>46</v>
      </c>
      <c r="M22" s="68" t="s">
        <v>31</v>
      </c>
      <c r="N22" s="68" t="s">
        <v>31</v>
      </c>
      <c r="O22" s="68" t="s">
        <v>31</v>
      </c>
      <c r="P22" s="68" t="s">
        <v>31</v>
      </c>
      <c r="Q22" s="68" t="s">
        <v>31</v>
      </c>
      <c r="R22" s="68" t="s">
        <v>31</v>
      </c>
      <c r="S22" s="68" t="s">
        <v>31</v>
      </c>
      <c r="T22" s="68" t="s">
        <v>31</v>
      </c>
      <c r="U22" s="68" t="s">
        <v>31</v>
      </c>
    </row>
    <row r="23" spans="1:21" x14ac:dyDescent="0.15">
      <c r="A23" s="67" t="s">
        <v>47</v>
      </c>
      <c r="B23" s="68" t="s">
        <v>31</v>
      </c>
      <c r="C23" s="68" t="s">
        <v>31</v>
      </c>
      <c r="D23" s="68" t="s">
        <v>31</v>
      </c>
      <c r="E23" s="68" t="s">
        <v>31</v>
      </c>
      <c r="F23" s="68" t="s">
        <v>31</v>
      </c>
      <c r="G23" s="68" t="s">
        <v>31</v>
      </c>
      <c r="H23" s="68" t="s">
        <v>31</v>
      </c>
      <c r="I23" s="68" t="s">
        <v>31</v>
      </c>
      <c r="J23" s="68" t="s">
        <v>31</v>
      </c>
      <c r="L23" s="67" t="s">
        <v>47</v>
      </c>
      <c r="M23" s="68" t="s">
        <v>31</v>
      </c>
      <c r="N23" s="68" t="s">
        <v>31</v>
      </c>
      <c r="O23" s="68" t="s">
        <v>31</v>
      </c>
      <c r="P23" s="68" t="s">
        <v>31</v>
      </c>
      <c r="Q23" s="68" t="s">
        <v>31</v>
      </c>
      <c r="R23" s="68" t="s">
        <v>31</v>
      </c>
      <c r="S23" s="68" t="s">
        <v>31</v>
      </c>
      <c r="T23" s="68" t="s">
        <v>31</v>
      </c>
      <c r="U23" s="68" t="s">
        <v>31</v>
      </c>
    </row>
    <row r="24" spans="1:21" x14ac:dyDescent="0.15">
      <c r="A24" s="67" t="s">
        <v>48</v>
      </c>
      <c r="B24" s="68">
        <v>5134728964</v>
      </c>
      <c r="C24" s="68" t="s">
        <v>31</v>
      </c>
      <c r="D24" s="68">
        <v>42784982</v>
      </c>
      <c r="E24" s="68" t="s">
        <v>31</v>
      </c>
      <c r="F24" s="68" t="s">
        <v>31</v>
      </c>
      <c r="G24" s="68" t="s">
        <v>31</v>
      </c>
      <c r="H24" s="68" t="s">
        <v>31</v>
      </c>
      <c r="I24" s="68" t="s">
        <v>31</v>
      </c>
      <c r="J24" s="68">
        <v>5177513946</v>
      </c>
      <c r="L24" s="67" t="s">
        <v>48</v>
      </c>
      <c r="M24" s="68">
        <v>5134728964</v>
      </c>
      <c r="N24" s="68" t="s">
        <v>31</v>
      </c>
      <c r="O24" s="68">
        <v>42784982</v>
      </c>
      <c r="P24" s="68" t="s">
        <v>31</v>
      </c>
      <c r="Q24" s="68" t="s">
        <v>31</v>
      </c>
      <c r="R24" s="68" t="s">
        <v>31</v>
      </c>
      <c r="S24" s="68" t="s">
        <v>31</v>
      </c>
      <c r="T24" s="68" t="s">
        <v>31</v>
      </c>
      <c r="U24" s="68">
        <v>5177513946</v>
      </c>
    </row>
    <row r="25" spans="1:21" x14ac:dyDescent="0.15">
      <c r="A25" s="67" t="s">
        <v>49</v>
      </c>
      <c r="B25" s="68" t="s">
        <v>31</v>
      </c>
      <c r="C25" s="68" t="s">
        <v>31</v>
      </c>
      <c r="D25" s="68" t="s">
        <v>31</v>
      </c>
      <c r="E25" s="68" t="s">
        <v>31</v>
      </c>
      <c r="F25" s="68" t="s">
        <v>31</v>
      </c>
      <c r="G25" s="68" t="s">
        <v>31</v>
      </c>
      <c r="H25" s="68" t="s">
        <v>31</v>
      </c>
      <c r="I25" s="68" t="s">
        <v>31</v>
      </c>
      <c r="J25" s="68" t="s">
        <v>31</v>
      </c>
      <c r="L25" s="67" t="s">
        <v>49</v>
      </c>
      <c r="M25" s="68" t="s">
        <v>31</v>
      </c>
      <c r="N25" s="68" t="s">
        <v>31</v>
      </c>
      <c r="O25" s="68" t="s">
        <v>31</v>
      </c>
      <c r="P25" s="68" t="s">
        <v>31</v>
      </c>
      <c r="Q25" s="68" t="s">
        <v>31</v>
      </c>
      <c r="R25" s="68" t="s">
        <v>31</v>
      </c>
      <c r="S25" s="68" t="s">
        <v>31</v>
      </c>
      <c r="T25" s="68" t="s">
        <v>31</v>
      </c>
      <c r="U25" s="68" t="s">
        <v>31</v>
      </c>
    </row>
    <row r="26" spans="1:21" x14ac:dyDescent="0.15">
      <c r="A26" s="67" t="s">
        <v>50</v>
      </c>
      <c r="B26" s="68" t="s">
        <v>31</v>
      </c>
      <c r="C26" s="68" t="s">
        <v>31</v>
      </c>
      <c r="D26" s="68" t="s">
        <v>31</v>
      </c>
      <c r="E26" s="68" t="s">
        <v>31</v>
      </c>
      <c r="F26" s="68" t="s">
        <v>31</v>
      </c>
      <c r="G26" s="68" t="s">
        <v>31</v>
      </c>
      <c r="H26" s="68" t="s">
        <v>31</v>
      </c>
      <c r="I26" s="68" t="s">
        <v>31</v>
      </c>
      <c r="J26" s="68" t="s">
        <v>31</v>
      </c>
      <c r="L26" s="67" t="s">
        <v>50</v>
      </c>
      <c r="M26" s="68" t="s">
        <v>31</v>
      </c>
      <c r="N26" s="68" t="s">
        <v>31</v>
      </c>
      <c r="O26" s="68" t="s">
        <v>31</v>
      </c>
      <c r="P26" s="68" t="s">
        <v>31</v>
      </c>
      <c r="Q26" s="68" t="s">
        <v>31</v>
      </c>
      <c r="R26" s="68" t="s">
        <v>31</v>
      </c>
      <c r="S26" s="68" t="s">
        <v>31</v>
      </c>
      <c r="T26" s="68" t="s">
        <v>31</v>
      </c>
      <c r="U26" s="68" t="s">
        <v>31</v>
      </c>
    </row>
    <row r="27" spans="1:21" x14ac:dyDescent="0.15">
      <c r="A27" s="67" t="s">
        <v>51</v>
      </c>
      <c r="B27" s="68" t="s">
        <v>31</v>
      </c>
      <c r="C27" s="68" t="s">
        <v>31</v>
      </c>
      <c r="D27" s="68" t="s">
        <v>31</v>
      </c>
      <c r="E27" s="68" t="s">
        <v>31</v>
      </c>
      <c r="F27" s="68" t="s">
        <v>31</v>
      </c>
      <c r="G27" s="68" t="s">
        <v>31</v>
      </c>
      <c r="H27" s="68" t="s">
        <v>31</v>
      </c>
      <c r="I27" s="68" t="s">
        <v>31</v>
      </c>
      <c r="J27" s="68" t="s">
        <v>31</v>
      </c>
      <c r="L27" s="67" t="s">
        <v>51</v>
      </c>
      <c r="M27" s="68" t="s">
        <v>31</v>
      </c>
      <c r="N27" s="68" t="s">
        <v>31</v>
      </c>
      <c r="O27" s="68" t="s">
        <v>31</v>
      </c>
      <c r="P27" s="68" t="s">
        <v>31</v>
      </c>
      <c r="Q27" s="68" t="s">
        <v>31</v>
      </c>
      <c r="R27" s="68" t="s">
        <v>31</v>
      </c>
      <c r="S27" s="68" t="s">
        <v>31</v>
      </c>
      <c r="T27" s="68" t="s">
        <v>31</v>
      </c>
      <c r="U27" s="68" t="s">
        <v>31</v>
      </c>
    </row>
    <row r="28" spans="1:21" x14ac:dyDescent="0.15">
      <c r="A28" s="67" t="s">
        <v>52</v>
      </c>
      <c r="B28" s="68" t="s">
        <v>31</v>
      </c>
      <c r="C28" s="68" t="s">
        <v>31</v>
      </c>
      <c r="D28" s="68" t="s">
        <v>31</v>
      </c>
      <c r="E28" s="68" t="s">
        <v>31</v>
      </c>
      <c r="F28" s="68" t="s">
        <v>31</v>
      </c>
      <c r="G28" s="68" t="s">
        <v>31</v>
      </c>
      <c r="H28" s="68" t="s">
        <v>31</v>
      </c>
      <c r="I28" s="68" t="s">
        <v>31</v>
      </c>
      <c r="J28" s="68" t="s">
        <v>31</v>
      </c>
      <c r="L28" s="67" t="s">
        <v>52</v>
      </c>
      <c r="M28" s="68" t="s">
        <v>31</v>
      </c>
      <c r="N28" s="68" t="s">
        <v>31</v>
      </c>
      <c r="O28" s="68" t="s">
        <v>31</v>
      </c>
      <c r="P28" s="68" t="s">
        <v>31</v>
      </c>
      <c r="Q28" s="68" t="s">
        <v>31</v>
      </c>
      <c r="R28" s="68" t="s">
        <v>31</v>
      </c>
      <c r="S28" s="68" t="s">
        <v>31</v>
      </c>
      <c r="T28" s="68" t="s">
        <v>31</v>
      </c>
      <c r="U28" s="68" t="s">
        <v>31</v>
      </c>
    </row>
    <row r="29" spans="1:21" x14ac:dyDescent="0.15">
      <c r="A29" s="67" t="s">
        <v>53</v>
      </c>
      <c r="B29" s="68" t="s">
        <v>31</v>
      </c>
      <c r="C29" s="68" t="s">
        <v>31</v>
      </c>
      <c r="D29" s="68" t="s">
        <v>31</v>
      </c>
      <c r="E29" s="68" t="s">
        <v>31</v>
      </c>
      <c r="F29" s="68" t="s">
        <v>31</v>
      </c>
      <c r="G29" s="68" t="s">
        <v>31</v>
      </c>
      <c r="H29" s="68" t="s">
        <v>31</v>
      </c>
      <c r="I29" s="68" t="s">
        <v>31</v>
      </c>
      <c r="J29" s="68" t="s">
        <v>31</v>
      </c>
      <c r="L29" s="67" t="s">
        <v>53</v>
      </c>
      <c r="M29" s="68" t="s">
        <v>31</v>
      </c>
      <c r="N29" s="68" t="s">
        <v>31</v>
      </c>
      <c r="O29" s="68" t="s">
        <v>31</v>
      </c>
      <c r="P29" s="68" t="s">
        <v>31</v>
      </c>
      <c r="Q29" s="68" t="s">
        <v>31</v>
      </c>
      <c r="R29" s="68" t="s">
        <v>31</v>
      </c>
      <c r="S29" s="68" t="s">
        <v>31</v>
      </c>
      <c r="T29" s="68" t="s">
        <v>31</v>
      </c>
      <c r="U29" s="68" t="s">
        <v>31</v>
      </c>
    </row>
    <row r="30" spans="1:21" x14ac:dyDescent="0.15">
      <c r="A30" s="67" t="s">
        <v>54</v>
      </c>
      <c r="B30" s="68" t="s">
        <v>31</v>
      </c>
      <c r="C30" s="68" t="s">
        <v>31</v>
      </c>
      <c r="D30" s="68" t="s">
        <v>31</v>
      </c>
      <c r="E30" s="68" t="s">
        <v>31</v>
      </c>
      <c r="F30" s="68" t="s">
        <v>31</v>
      </c>
      <c r="G30" s="68" t="s">
        <v>31</v>
      </c>
      <c r="H30" s="68" t="s">
        <v>31</v>
      </c>
      <c r="I30" s="68" t="s">
        <v>31</v>
      </c>
      <c r="J30" s="68" t="s">
        <v>31</v>
      </c>
      <c r="L30" s="67" t="s">
        <v>54</v>
      </c>
      <c r="M30" s="68" t="s">
        <v>31</v>
      </c>
      <c r="N30" s="68" t="s">
        <v>31</v>
      </c>
      <c r="O30" s="68" t="s">
        <v>31</v>
      </c>
      <c r="P30" s="68" t="s">
        <v>31</v>
      </c>
      <c r="Q30" s="68" t="s">
        <v>31</v>
      </c>
      <c r="R30" s="68" t="s">
        <v>31</v>
      </c>
      <c r="S30" s="68" t="s">
        <v>31</v>
      </c>
      <c r="T30" s="68" t="s">
        <v>31</v>
      </c>
      <c r="U30" s="68" t="s">
        <v>31</v>
      </c>
    </row>
    <row r="31" spans="1:21" x14ac:dyDescent="0.15">
      <c r="A31" s="67" t="s">
        <v>55</v>
      </c>
      <c r="B31" s="68" t="s">
        <v>31</v>
      </c>
      <c r="C31" s="68" t="s">
        <v>31</v>
      </c>
      <c r="D31" s="68" t="s">
        <v>31</v>
      </c>
      <c r="E31" s="68" t="s">
        <v>31</v>
      </c>
      <c r="F31" s="68" t="s">
        <v>31</v>
      </c>
      <c r="G31" s="68" t="s">
        <v>31</v>
      </c>
      <c r="H31" s="68" t="s">
        <v>31</v>
      </c>
      <c r="I31" s="68" t="s">
        <v>31</v>
      </c>
      <c r="J31" s="68" t="s">
        <v>31</v>
      </c>
      <c r="L31" s="67" t="s">
        <v>55</v>
      </c>
      <c r="M31" s="68" t="s">
        <v>31</v>
      </c>
      <c r="N31" s="68" t="s">
        <v>31</v>
      </c>
      <c r="O31" s="68" t="s">
        <v>31</v>
      </c>
      <c r="P31" s="68" t="s">
        <v>31</v>
      </c>
      <c r="Q31" s="68" t="s">
        <v>31</v>
      </c>
      <c r="R31" s="68" t="s">
        <v>31</v>
      </c>
      <c r="S31" s="68" t="s">
        <v>31</v>
      </c>
      <c r="T31" s="68" t="s">
        <v>31</v>
      </c>
      <c r="U31" s="68" t="s">
        <v>31</v>
      </c>
    </row>
    <row r="32" spans="1:21" x14ac:dyDescent="0.15">
      <c r="A32" s="67" t="s">
        <v>56</v>
      </c>
      <c r="B32" s="68" t="s">
        <v>31</v>
      </c>
      <c r="C32" s="68" t="s">
        <v>31</v>
      </c>
      <c r="D32" s="68" t="s">
        <v>31</v>
      </c>
      <c r="E32" s="68" t="s">
        <v>31</v>
      </c>
      <c r="F32" s="68" t="s">
        <v>31</v>
      </c>
      <c r="G32" s="68" t="s">
        <v>31</v>
      </c>
      <c r="H32" s="68" t="s">
        <v>31</v>
      </c>
      <c r="I32" s="68" t="s">
        <v>31</v>
      </c>
      <c r="J32" s="68" t="s">
        <v>31</v>
      </c>
      <c r="L32" s="67" t="s">
        <v>56</v>
      </c>
      <c r="M32" s="68" t="s">
        <v>31</v>
      </c>
      <c r="N32" s="68" t="s">
        <v>31</v>
      </c>
      <c r="O32" s="68" t="s">
        <v>31</v>
      </c>
      <c r="P32" s="68" t="s">
        <v>31</v>
      </c>
      <c r="Q32" s="68" t="s">
        <v>31</v>
      </c>
      <c r="R32" s="68" t="s">
        <v>31</v>
      </c>
      <c r="S32" s="68" t="s">
        <v>31</v>
      </c>
      <c r="T32" s="68" t="s">
        <v>31</v>
      </c>
      <c r="U32" s="68" t="s">
        <v>31</v>
      </c>
    </row>
    <row r="33" spans="1:21" x14ac:dyDescent="0.15">
      <c r="A33" s="67" t="s">
        <v>57</v>
      </c>
      <c r="B33" s="68" t="s">
        <v>31</v>
      </c>
      <c r="C33" s="68" t="s">
        <v>31</v>
      </c>
      <c r="D33" s="68" t="s">
        <v>31</v>
      </c>
      <c r="E33" s="68" t="s">
        <v>31</v>
      </c>
      <c r="F33" s="68" t="s">
        <v>31</v>
      </c>
      <c r="G33" s="68" t="s">
        <v>31</v>
      </c>
      <c r="H33" s="68" t="s">
        <v>31</v>
      </c>
      <c r="I33" s="68" t="s">
        <v>31</v>
      </c>
      <c r="J33" s="68" t="s">
        <v>31</v>
      </c>
      <c r="L33" s="67" t="s">
        <v>57</v>
      </c>
      <c r="M33" s="68" t="s">
        <v>31</v>
      </c>
      <c r="N33" s="68" t="s">
        <v>31</v>
      </c>
      <c r="O33" s="68" t="s">
        <v>31</v>
      </c>
      <c r="P33" s="68" t="s">
        <v>31</v>
      </c>
      <c r="Q33" s="68" t="s">
        <v>31</v>
      </c>
      <c r="R33" s="68" t="s">
        <v>31</v>
      </c>
      <c r="S33" s="68" t="s">
        <v>31</v>
      </c>
      <c r="T33" s="68" t="s">
        <v>31</v>
      </c>
      <c r="U33" s="68" t="s">
        <v>31</v>
      </c>
    </row>
    <row r="34" spans="1:21" x14ac:dyDescent="0.15">
      <c r="A34" s="67" t="s">
        <v>58</v>
      </c>
      <c r="B34" s="68">
        <v>5885000</v>
      </c>
      <c r="C34" s="68" t="s">
        <v>31</v>
      </c>
      <c r="D34" s="68" t="s">
        <v>31</v>
      </c>
      <c r="E34" s="68" t="s">
        <v>31</v>
      </c>
      <c r="F34" s="68" t="s">
        <v>31</v>
      </c>
      <c r="G34" s="68" t="s">
        <v>31</v>
      </c>
      <c r="H34" s="68" t="s">
        <v>31</v>
      </c>
      <c r="I34" s="68" t="s">
        <v>31</v>
      </c>
      <c r="J34" s="68">
        <v>5885000</v>
      </c>
      <c r="L34" s="67" t="s">
        <v>58</v>
      </c>
      <c r="M34" s="68">
        <v>5885000</v>
      </c>
      <c r="N34" s="68" t="s">
        <v>31</v>
      </c>
      <c r="O34" s="68" t="s">
        <v>31</v>
      </c>
      <c r="P34" s="68" t="s">
        <v>31</v>
      </c>
      <c r="Q34" s="68" t="s">
        <v>31</v>
      </c>
      <c r="R34" s="68" t="s">
        <v>31</v>
      </c>
      <c r="S34" s="68" t="s">
        <v>31</v>
      </c>
      <c r="T34" s="68" t="s">
        <v>31</v>
      </c>
      <c r="U34" s="68">
        <v>5885000</v>
      </c>
    </row>
    <row r="35" spans="1:21" x14ac:dyDescent="0.15">
      <c r="A35" s="67" t="s">
        <v>59</v>
      </c>
      <c r="B35" s="68" t="s">
        <v>31</v>
      </c>
      <c r="C35" s="68" t="s">
        <v>31</v>
      </c>
      <c r="D35" s="68" t="s">
        <v>31</v>
      </c>
      <c r="E35" s="68" t="s">
        <v>31</v>
      </c>
      <c r="F35" s="68" t="s">
        <v>31</v>
      </c>
      <c r="G35" s="68" t="s">
        <v>31</v>
      </c>
      <c r="H35" s="68" t="s">
        <v>31</v>
      </c>
      <c r="I35" s="68" t="s">
        <v>31</v>
      </c>
      <c r="J35" s="68" t="s">
        <v>31</v>
      </c>
      <c r="L35" s="67" t="s">
        <v>59</v>
      </c>
      <c r="M35" s="68" t="s">
        <v>31</v>
      </c>
      <c r="N35" s="68" t="s">
        <v>31</v>
      </c>
      <c r="O35" s="68" t="s">
        <v>31</v>
      </c>
      <c r="P35" s="68" t="s">
        <v>31</v>
      </c>
      <c r="Q35" s="68" t="s">
        <v>31</v>
      </c>
      <c r="R35" s="68" t="s">
        <v>31</v>
      </c>
      <c r="S35" s="68" t="s">
        <v>31</v>
      </c>
      <c r="T35" s="68" t="s">
        <v>31</v>
      </c>
      <c r="U35" s="68" t="s">
        <v>31</v>
      </c>
    </row>
    <row r="36" spans="1:21" x14ac:dyDescent="0.15">
      <c r="A36" s="67" t="s">
        <v>60</v>
      </c>
      <c r="B36" s="68" t="s">
        <v>31</v>
      </c>
      <c r="C36" s="68" t="s">
        <v>31</v>
      </c>
      <c r="D36" s="68" t="s">
        <v>31</v>
      </c>
      <c r="E36" s="68" t="s">
        <v>31</v>
      </c>
      <c r="F36" s="68" t="s">
        <v>31</v>
      </c>
      <c r="G36" s="68" t="s">
        <v>31</v>
      </c>
      <c r="H36" s="68" t="s">
        <v>31</v>
      </c>
      <c r="I36" s="68" t="s">
        <v>31</v>
      </c>
      <c r="J36" s="68" t="s">
        <v>31</v>
      </c>
      <c r="L36" s="67" t="s">
        <v>60</v>
      </c>
      <c r="M36" s="68" t="s">
        <v>31</v>
      </c>
      <c r="N36" s="68" t="s">
        <v>31</v>
      </c>
      <c r="O36" s="68" t="s">
        <v>31</v>
      </c>
      <c r="P36" s="68" t="s">
        <v>31</v>
      </c>
      <c r="Q36" s="68" t="s">
        <v>31</v>
      </c>
      <c r="R36" s="68" t="s">
        <v>31</v>
      </c>
      <c r="S36" s="68" t="s">
        <v>31</v>
      </c>
      <c r="T36" s="68" t="s">
        <v>31</v>
      </c>
      <c r="U36" s="68" t="s">
        <v>31</v>
      </c>
    </row>
    <row r="37" spans="1:21" x14ac:dyDescent="0.15">
      <c r="A37" s="67" t="s">
        <v>61</v>
      </c>
      <c r="B37" s="68" t="s">
        <v>31</v>
      </c>
      <c r="C37" s="68" t="s">
        <v>31</v>
      </c>
      <c r="D37" s="68" t="s">
        <v>31</v>
      </c>
      <c r="E37" s="68" t="s">
        <v>31</v>
      </c>
      <c r="F37" s="68" t="s">
        <v>31</v>
      </c>
      <c r="G37" s="68" t="s">
        <v>31</v>
      </c>
      <c r="H37" s="68" t="s">
        <v>31</v>
      </c>
      <c r="I37" s="68" t="s">
        <v>31</v>
      </c>
      <c r="J37" s="68" t="s">
        <v>31</v>
      </c>
      <c r="L37" s="67" t="s">
        <v>61</v>
      </c>
      <c r="M37" s="68" t="s">
        <v>31</v>
      </c>
      <c r="N37" s="68" t="s">
        <v>31</v>
      </c>
      <c r="O37" s="68" t="s">
        <v>31</v>
      </c>
      <c r="P37" s="68" t="s">
        <v>31</v>
      </c>
      <c r="Q37" s="68" t="s">
        <v>31</v>
      </c>
      <c r="R37" s="68" t="s">
        <v>31</v>
      </c>
      <c r="S37" s="68" t="s">
        <v>31</v>
      </c>
      <c r="T37" s="68" t="s">
        <v>31</v>
      </c>
      <c r="U37" s="68" t="s">
        <v>31</v>
      </c>
    </row>
    <row r="38" spans="1:21" x14ac:dyDescent="0.15">
      <c r="A38" s="67" t="s">
        <v>62</v>
      </c>
      <c r="B38" s="68">
        <v>18633430</v>
      </c>
      <c r="C38" s="68" t="s">
        <v>31</v>
      </c>
      <c r="D38" s="68" t="s">
        <v>31</v>
      </c>
      <c r="E38" s="68" t="s">
        <v>31</v>
      </c>
      <c r="F38" s="68" t="s">
        <v>31</v>
      </c>
      <c r="G38" s="68" t="s">
        <v>31</v>
      </c>
      <c r="H38" s="68" t="s">
        <v>31</v>
      </c>
      <c r="I38" s="68" t="s">
        <v>31</v>
      </c>
      <c r="J38" s="68">
        <v>18633430</v>
      </c>
      <c r="L38" s="67" t="s">
        <v>62</v>
      </c>
      <c r="M38" s="68">
        <v>18633430</v>
      </c>
      <c r="N38" s="68" t="s">
        <v>31</v>
      </c>
      <c r="O38" s="68" t="s">
        <v>31</v>
      </c>
      <c r="P38" s="68" t="s">
        <v>31</v>
      </c>
      <c r="Q38" s="68" t="s">
        <v>31</v>
      </c>
      <c r="R38" s="68" t="s">
        <v>31</v>
      </c>
      <c r="S38" s="68" t="s">
        <v>31</v>
      </c>
      <c r="T38" s="68" t="s">
        <v>31</v>
      </c>
      <c r="U38" s="68">
        <v>18633430</v>
      </c>
    </row>
    <row r="39" spans="1:21" x14ac:dyDescent="0.15">
      <c r="A39" s="67" t="s">
        <v>63</v>
      </c>
      <c r="B39" s="68" t="s">
        <v>31</v>
      </c>
      <c r="C39" s="68" t="s">
        <v>31</v>
      </c>
      <c r="D39" s="68" t="s">
        <v>31</v>
      </c>
      <c r="E39" s="68" t="s">
        <v>31</v>
      </c>
      <c r="F39" s="68" t="s">
        <v>31</v>
      </c>
      <c r="G39" s="68" t="s">
        <v>31</v>
      </c>
      <c r="H39" s="68" t="s">
        <v>31</v>
      </c>
      <c r="I39" s="68" t="s">
        <v>31</v>
      </c>
      <c r="J39" s="68" t="s">
        <v>31</v>
      </c>
      <c r="L39" s="67" t="s">
        <v>63</v>
      </c>
      <c r="M39" s="68" t="s">
        <v>31</v>
      </c>
      <c r="N39" s="68" t="s">
        <v>31</v>
      </c>
      <c r="O39" s="68" t="s">
        <v>31</v>
      </c>
      <c r="P39" s="68" t="s">
        <v>31</v>
      </c>
      <c r="Q39" s="68" t="s">
        <v>31</v>
      </c>
      <c r="R39" s="68" t="s">
        <v>31</v>
      </c>
      <c r="S39" s="68" t="s">
        <v>31</v>
      </c>
      <c r="T39" s="68" t="s">
        <v>31</v>
      </c>
      <c r="U39" s="68" t="s">
        <v>31</v>
      </c>
    </row>
    <row r="40" spans="1:21" x14ac:dyDescent="0.15">
      <c r="A40" s="67" t="s">
        <v>64</v>
      </c>
      <c r="B40" s="68" t="s">
        <v>31</v>
      </c>
      <c r="C40" s="68" t="s">
        <v>31</v>
      </c>
      <c r="D40" s="68" t="s">
        <v>31</v>
      </c>
      <c r="E40" s="68" t="s">
        <v>31</v>
      </c>
      <c r="F40" s="68" t="s">
        <v>31</v>
      </c>
      <c r="G40" s="68" t="s">
        <v>31</v>
      </c>
      <c r="H40" s="68" t="s">
        <v>31</v>
      </c>
      <c r="I40" s="68" t="s">
        <v>31</v>
      </c>
      <c r="J40" s="68" t="s">
        <v>31</v>
      </c>
      <c r="L40" s="67" t="s">
        <v>64</v>
      </c>
      <c r="M40" s="68" t="s">
        <v>31</v>
      </c>
      <c r="N40" s="68" t="s">
        <v>31</v>
      </c>
      <c r="O40" s="68" t="s">
        <v>31</v>
      </c>
      <c r="P40" s="68" t="s">
        <v>31</v>
      </c>
      <c r="Q40" s="68" t="s">
        <v>31</v>
      </c>
      <c r="R40" s="68" t="s">
        <v>31</v>
      </c>
      <c r="S40" s="68" t="s">
        <v>31</v>
      </c>
      <c r="T40" s="68" t="s">
        <v>31</v>
      </c>
      <c r="U40" s="68" t="s">
        <v>31</v>
      </c>
    </row>
    <row r="41" spans="1:21" x14ac:dyDescent="0.15">
      <c r="A41" s="67" t="s">
        <v>65</v>
      </c>
      <c r="B41" s="68" t="s">
        <v>31</v>
      </c>
      <c r="C41" s="68" t="s">
        <v>31</v>
      </c>
      <c r="D41" s="68" t="s">
        <v>31</v>
      </c>
      <c r="E41" s="68" t="s">
        <v>31</v>
      </c>
      <c r="F41" s="68" t="s">
        <v>31</v>
      </c>
      <c r="G41" s="68" t="s">
        <v>31</v>
      </c>
      <c r="H41" s="68" t="s">
        <v>31</v>
      </c>
      <c r="I41" s="68" t="s">
        <v>31</v>
      </c>
      <c r="J41" s="68" t="s">
        <v>31</v>
      </c>
      <c r="L41" s="67" t="s">
        <v>65</v>
      </c>
      <c r="M41" s="68" t="s">
        <v>31</v>
      </c>
      <c r="N41" s="68" t="s">
        <v>31</v>
      </c>
      <c r="O41" s="68" t="s">
        <v>31</v>
      </c>
      <c r="P41" s="68" t="s">
        <v>31</v>
      </c>
      <c r="Q41" s="68" t="s">
        <v>31</v>
      </c>
      <c r="R41" s="68" t="s">
        <v>31</v>
      </c>
      <c r="S41" s="68" t="s">
        <v>31</v>
      </c>
      <c r="T41" s="68" t="s">
        <v>31</v>
      </c>
      <c r="U41" s="68" t="s">
        <v>31</v>
      </c>
    </row>
    <row r="42" spans="1:21" x14ac:dyDescent="0.15">
      <c r="A42" s="67" t="s">
        <v>66</v>
      </c>
      <c r="B42" s="68" t="s">
        <v>31</v>
      </c>
      <c r="C42" s="68" t="s">
        <v>31</v>
      </c>
      <c r="D42" s="68" t="s">
        <v>31</v>
      </c>
      <c r="E42" s="68" t="s">
        <v>31</v>
      </c>
      <c r="F42" s="68" t="s">
        <v>31</v>
      </c>
      <c r="G42" s="68" t="s">
        <v>31</v>
      </c>
      <c r="H42" s="68" t="s">
        <v>31</v>
      </c>
      <c r="I42" s="68" t="s">
        <v>31</v>
      </c>
      <c r="J42" s="68" t="s">
        <v>31</v>
      </c>
      <c r="L42" s="67" t="s">
        <v>66</v>
      </c>
      <c r="M42" s="68" t="s">
        <v>31</v>
      </c>
      <c r="N42" s="68" t="s">
        <v>31</v>
      </c>
      <c r="O42" s="68" t="s">
        <v>31</v>
      </c>
      <c r="P42" s="68" t="s">
        <v>31</v>
      </c>
      <c r="Q42" s="68" t="s">
        <v>31</v>
      </c>
      <c r="R42" s="68" t="s">
        <v>31</v>
      </c>
      <c r="S42" s="68" t="s">
        <v>31</v>
      </c>
      <c r="T42" s="68" t="s">
        <v>31</v>
      </c>
      <c r="U42" s="68" t="s">
        <v>31</v>
      </c>
    </row>
    <row r="43" spans="1:21" x14ac:dyDescent="0.15">
      <c r="A43" s="67" t="s">
        <v>67</v>
      </c>
      <c r="B43" s="68" t="s">
        <v>31</v>
      </c>
      <c r="C43" s="68" t="s">
        <v>31</v>
      </c>
      <c r="D43" s="68" t="s">
        <v>31</v>
      </c>
      <c r="E43" s="68" t="s">
        <v>31</v>
      </c>
      <c r="F43" s="68" t="s">
        <v>31</v>
      </c>
      <c r="G43" s="68" t="s">
        <v>31</v>
      </c>
      <c r="H43" s="68" t="s">
        <v>31</v>
      </c>
      <c r="I43" s="68" t="s">
        <v>31</v>
      </c>
      <c r="J43" s="68" t="s">
        <v>31</v>
      </c>
      <c r="L43" s="67" t="s">
        <v>67</v>
      </c>
      <c r="M43" s="68" t="s">
        <v>31</v>
      </c>
      <c r="N43" s="68" t="s">
        <v>31</v>
      </c>
      <c r="O43" s="68" t="s">
        <v>31</v>
      </c>
      <c r="P43" s="68" t="s">
        <v>31</v>
      </c>
      <c r="Q43" s="68" t="s">
        <v>31</v>
      </c>
      <c r="R43" s="68" t="s">
        <v>31</v>
      </c>
      <c r="S43" s="68" t="s">
        <v>31</v>
      </c>
      <c r="T43" s="68" t="s">
        <v>31</v>
      </c>
      <c r="U43" s="68" t="s">
        <v>31</v>
      </c>
    </row>
    <row r="44" spans="1:21" x14ac:dyDescent="0.15">
      <c r="A44" s="67" t="s">
        <v>68</v>
      </c>
      <c r="B44" s="68" t="s">
        <v>31</v>
      </c>
      <c r="C44" s="68" t="s">
        <v>31</v>
      </c>
      <c r="D44" s="68" t="s">
        <v>31</v>
      </c>
      <c r="E44" s="68" t="s">
        <v>31</v>
      </c>
      <c r="F44" s="68" t="s">
        <v>31</v>
      </c>
      <c r="G44" s="68" t="s">
        <v>31</v>
      </c>
      <c r="H44" s="68" t="s">
        <v>31</v>
      </c>
      <c r="I44" s="68" t="s">
        <v>31</v>
      </c>
      <c r="J44" s="68" t="s">
        <v>31</v>
      </c>
      <c r="L44" s="67" t="s">
        <v>68</v>
      </c>
      <c r="M44" s="68" t="s">
        <v>31</v>
      </c>
      <c r="N44" s="68" t="s">
        <v>31</v>
      </c>
      <c r="O44" s="68" t="s">
        <v>31</v>
      </c>
      <c r="P44" s="68" t="s">
        <v>31</v>
      </c>
      <c r="Q44" s="68" t="s">
        <v>31</v>
      </c>
      <c r="R44" s="68" t="s">
        <v>31</v>
      </c>
      <c r="S44" s="68" t="s">
        <v>31</v>
      </c>
      <c r="T44" s="68" t="s">
        <v>31</v>
      </c>
      <c r="U44" s="68" t="s">
        <v>31</v>
      </c>
    </row>
    <row r="45" spans="1:21" x14ac:dyDescent="0.15">
      <c r="A45" s="67" t="s">
        <v>69</v>
      </c>
      <c r="B45" s="68" t="s">
        <v>31</v>
      </c>
      <c r="C45" s="68" t="s">
        <v>31</v>
      </c>
      <c r="D45" s="68" t="s">
        <v>31</v>
      </c>
      <c r="E45" s="68" t="s">
        <v>31</v>
      </c>
      <c r="F45" s="68" t="s">
        <v>31</v>
      </c>
      <c r="G45" s="68" t="s">
        <v>31</v>
      </c>
      <c r="H45" s="68" t="s">
        <v>31</v>
      </c>
      <c r="I45" s="68" t="s">
        <v>31</v>
      </c>
      <c r="J45" s="68" t="s">
        <v>31</v>
      </c>
      <c r="L45" s="67" t="s">
        <v>69</v>
      </c>
      <c r="M45" s="68" t="s">
        <v>31</v>
      </c>
      <c r="N45" s="68" t="s">
        <v>31</v>
      </c>
      <c r="O45" s="68" t="s">
        <v>31</v>
      </c>
      <c r="P45" s="68" t="s">
        <v>31</v>
      </c>
      <c r="Q45" s="68" t="s">
        <v>31</v>
      </c>
      <c r="R45" s="68" t="s">
        <v>31</v>
      </c>
      <c r="S45" s="68" t="s">
        <v>31</v>
      </c>
      <c r="T45" s="68" t="s">
        <v>31</v>
      </c>
      <c r="U45" s="68" t="s">
        <v>31</v>
      </c>
    </row>
    <row r="46" spans="1:21" x14ac:dyDescent="0.15">
      <c r="A46" s="67" t="s">
        <v>70</v>
      </c>
      <c r="B46" s="68">
        <v>4032101367</v>
      </c>
      <c r="C46" s="68" t="s">
        <v>31</v>
      </c>
      <c r="D46" s="68" t="s">
        <v>31</v>
      </c>
      <c r="E46" s="68" t="s">
        <v>31</v>
      </c>
      <c r="F46" s="68" t="s">
        <v>31</v>
      </c>
      <c r="G46" s="68" t="s">
        <v>31</v>
      </c>
      <c r="H46" s="68" t="s">
        <v>31</v>
      </c>
      <c r="I46" s="68">
        <v>4167920</v>
      </c>
      <c r="J46" s="68">
        <v>4036269287</v>
      </c>
      <c r="L46" s="67" t="s">
        <v>70</v>
      </c>
      <c r="M46" s="68">
        <v>4032101367</v>
      </c>
      <c r="N46" s="68" t="s">
        <v>31</v>
      </c>
      <c r="O46" s="68" t="s">
        <v>31</v>
      </c>
      <c r="P46" s="68" t="s">
        <v>31</v>
      </c>
      <c r="Q46" s="68" t="s">
        <v>31</v>
      </c>
      <c r="R46" s="68" t="s">
        <v>31</v>
      </c>
      <c r="S46" s="68" t="s">
        <v>31</v>
      </c>
      <c r="T46" s="68">
        <v>4167920</v>
      </c>
      <c r="U46" s="68">
        <v>4036269287</v>
      </c>
    </row>
    <row r="47" spans="1:21" x14ac:dyDescent="0.15">
      <c r="A47" s="67" t="s">
        <v>71</v>
      </c>
      <c r="B47" s="68">
        <v>61004336836</v>
      </c>
      <c r="C47" s="68" t="s">
        <v>31</v>
      </c>
      <c r="D47" s="68" t="s">
        <v>31</v>
      </c>
      <c r="E47" s="68" t="s">
        <v>31</v>
      </c>
      <c r="F47" s="68" t="s">
        <v>31</v>
      </c>
      <c r="G47" s="68" t="s">
        <v>31</v>
      </c>
      <c r="H47" s="68" t="s">
        <v>31</v>
      </c>
      <c r="I47" s="68">
        <v>39881195</v>
      </c>
      <c r="J47" s="68">
        <v>61044218031</v>
      </c>
      <c r="L47" s="67" t="s">
        <v>71</v>
      </c>
      <c r="M47" s="68">
        <v>61004336836</v>
      </c>
      <c r="N47" s="68" t="s">
        <v>31</v>
      </c>
      <c r="O47" s="68" t="s">
        <v>31</v>
      </c>
      <c r="P47" s="68" t="s">
        <v>31</v>
      </c>
      <c r="Q47" s="68" t="s">
        <v>31</v>
      </c>
      <c r="R47" s="68" t="s">
        <v>31</v>
      </c>
      <c r="S47" s="68" t="s">
        <v>31</v>
      </c>
      <c r="T47" s="68">
        <v>39881195</v>
      </c>
      <c r="U47" s="68">
        <v>61044218031</v>
      </c>
    </row>
    <row r="48" spans="1:21" x14ac:dyDescent="0.15">
      <c r="A48" s="67" t="s">
        <v>72</v>
      </c>
      <c r="B48" s="68">
        <v>26240500</v>
      </c>
      <c r="C48" s="68" t="s">
        <v>31</v>
      </c>
      <c r="D48" s="68" t="s">
        <v>31</v>
      </c>
      <c r="E48" s="68" t="s">
        <v>31</v>
      </c>
      <c r="F48" s="68" t="s">
        <v>31</v>
      </c>
      <c r="G48" s="68" t="s">
        <v>31</v>
      </c>
      <c r="H48" s="68" t="s">
        <v>31</v>
      </c>
      <c r="I48" s="68" t="s">
        <v>31</v>
      </c>
      <c r="J48" s="68">
        <v>26240500</v>
      </c>
      <c r="L48" s="67" t="s">
        <v>72</v>
      </c>
      <c r="M48" s="68">
        <v>26240500</v>
      </c>
      <c r="N48" s="68" t="s">
        <v>31</v>
      </c>
      <c r="O48" s="68" t="s">
        <v>31</v>
      </c>
      <c r="P48" s="68" t="s">
        <v>31</v>
      </c>
      <c r="Q48" s="68" t="s">
        <v>31</v>
      </c>
      <c r="R48" s="68" t="s">
        <v>31</v>
      </c>
      <c r="S48" s="68" t="s">
        <v>31</v>
      </c>
      <c r="T48" s="68" t="s">
        <v>31</v>
      </c>
      <c r="U48" s="68">
        <v>26240500</v>
      </c>
    </row>
    <row r="49" spans="1:21" x14ac:dyDescent="0.15">
      <c r="A49" s="67" t="s">
        <v>73</v>
      </c>
      <c r="B49" s="68" t="s">
        <v>31</v>
      </c>
      <c r="C49" s="68" t="s">
        <v>31</v>
      </c>
      <c r="D49" s="68" t="s">
        <v>31</v>
      </c>
      <c r="E49" s="68" t="s">
        <v>31</v>
      </c>
      <c r="F49" s="68" t="s">
        <v>31</v>
      </c>
      <c r="G49" s="68" t="s">
        <v>31</v>
      </c>
      <c r="H49" s="68" t="s">
        <v>31</v>
      </c>
      <c r="I49" s="68" t="s">
        <v>31</v>
      </c>
      <c r="J49" s="68" t="s">
        <v>31</v>
      </c>
      <c r="L49" s="67" t="s">
        <v>73</v>
      </c>
      <c r="M49" s="68" t="s">
        <v>31</v>
      </c>
      <c r="N49" s="68" t="s">
        <v>31</v>
      </c>
      <c r="O49" s="68" t="s">
        <v>31</v>
      </c>
      <c r="P49" s="68" t="s">
        <v>31</v>
      </c>
      <c r="Q49" s="68" t="s">
        <v>31</v>
      </c>
      <c r="R49" s="68" t="s">
        <v>31</v>
      </c>
      <c r="S49" s="68" t="s">
        <v>31</v>
      </c>
      <c r="T49" s="68" t="s">
        <v>31</v>
      </c>
      <c r="U49" s="68" t="s">
        <v>31</v>
      </c>
    </row>
    <row r="50" spans="1:21" x14ac:dyDescent="0.15">
      <c r="A50" s="67" t="s">
        <v>74</v>
      </c>
      <c r="B50" s="68" t="s">
        <v>31</v>
      </c>
      <c r="C50" s="68" t="s">
        <v>31</v>
      </c>
      <c r="D50" s="68" t="s">
        <v>31</v>
      </c>
      <c r="E50" s="68" t="s">
        <v>31</v>
      </c>
      <c r="F50" s="68" t="s">
        <v>31</v>
      </c>
      <c r="G50" s="68" t="s">
        <v>31</v>
      </c>
      <c r="H50" s="68" t="s">
        <v>31</v>
      </c>
      <c r="I50" s="68" t="s">
        <v>31</v>
      </c>
      <c r="J50" s="68" t="s">
        <v>31</v>
      </c>
      <c r="L50" s="67" t="s">
        <v>74</v>
      </c>
      <c r="M50" s="68" t="s">
        <v>31</v>
      </c>
      <c r="N50" s="68" t="s">
        <v>31</v>
      </c>
      <c r="O50" s="68" t="s">
        <v>31</v>
      </c>
      <c r="P50" s="68" t="s">
        <v>31</v>
      </c>
      <c r="Q50" s="68" t="s">
        <v>31</v>
      </c>
      <c r="R50" s="68" t="s">
        <v>31</v>
      </c>
      <c r="S50" s="68" t="s">
        <v>31</v>
      </c>
      <c r="T50" s="68" t="s">
        <v>31</v>
      </c>
      <c r="U50" s="68" t="s">
        <v>31</v>
      </c>
    </row>
    <row r="51" spans="1:21" x14ac:dyDescent="0.15">
      <c r="A51" s="67" t="s">
        <v>75</v>
      </c>
      <c r="B51" s="68" t="s">
        <v>31</v>
      </c>
      <c r="C51" s="68" t="s">
        <v>31</v>
      </c>
      <c r="D51" s="68" t="s">
        <v>31</v>
      </c>
      <c r="E51" s="68" t="s">
        <v>31</v>
      </c>
      <c r="F51" s="68" t="s">
        <v>31</v>
      </c>
      <c r="G51" s="68" t="s">
        <v>31</v>
      </c>
      <c r="H51" s="68" t="s">
        <v>31</v>
      </c>
      <c r="I51" s="68" t="s">
        <v>31</v>
      </c>
      <c r="J51" s="68" t="s">
        <v>31</v>
      </c>
      <c r="L51" s="67" t="s">
        <v>75</v>
      </c>
      <c r="M51" s="68" t="s">
        <v>31</v>
      </c>
      <c r="N51" s="68" t="s">
        <v>31</v>
      </c>
      <c r="O51" s="68" t="s">
        <v>31</v>
      </c>
      <c r="P51" s="68" t="s">
        <v>31</v>
      </c>
      <c r="Q51" s="68" t="s">
        <v>31</v>
      </c>
      <c r="R51" s="68" t="s">
        <v>31</v>
      </c>
      <c r="S51" s="68" t="s">
        <v>31</v>
      </c>
      <c r="T51" s="68" t="s">
        <v>31</v>
      </c>
      <c r="U51" s="68" t="s">
        <v>31</v>
      </c>
    </row>
    <row r="52" spans="1:21" x14ac:dyDescent="0.15">
      <c r="A52" s="67" t="s">
        <v>76</v>
      </c>
      <c r="B52" s="68">
        <v>308530256</v>
      </c>
      <c r="C52" s="68" t="s">
        <v>31</v>
      </c>
      <c r="D52" s="68">
        <v>659807</v>
      </c>
      <c r="E52" s="68" t="s">
        <v>31</v>
      </c>
      <c r="F52" s="68" t="s">
        <v>31</v>
      </c>
      <c r="G52" s="68" t="s">
        <v>31</v>
      </c>
      <c r="H52" s="68" t="s">
        <v>31</v>
      </c>
      <c r="I52" s="68" t="s">
        <v>31</v>
      </c>
      <c r="J52" s="68">
        <v>309190063</v>
      </c>
      <c r="L52" s="67" t="s">
        <v>76</v>
      </c>
      <c r="M52" s="68">
        <v>308530256</v>
      </c>
      <c r="N52" s="68" t="s">
        <v>31</v>
      </c>
      <c r="O52" s="68">
        <v>659807</v>
      </c>
      <c r="P52" s="68" t="s">
        <v>31</v>
      </c>
      <c r="Q52" s="68" t="s">
        <v>31</v>
      </c>
      <c r="R52" s="68" t="s">
        <v>31</v>
      </c>
      <c r="S52" s="68" t="s">
        <v>31</v>
      </c>
      <c r="T52" s="68" t="s">
        <v>31</v>
      </c>
      <c r="U52" s="68">
        <v>309190063</v>
      </c>
    </row>
    <row r="53" spans="1:21" x14ac:dyDescent="0.15">
      <c r="A53" s="67" t="s">
        <v>77</v>
      </c>
      <c r="B53" s="68" t="s">
        <v>31</v>
      </c>
      <c r="C53" s="68" t="s">
        <v>31</v>
      </c>
      <c r="D53" s="68" t="s">
        <v>31</v>
      </c>
      <c r="E53" s="68" t="s">
        <v>31</v>
      </c>
      <c r="F53" s="68" t="s">
        <v>31</v>
      </c>
      <c r="G53" s="68" t="s">
        <v>31</v>
      </c>
      <c r="H53" s="68" t="s">
        <v>31</v>
      </c>
      <c r="I53" s="68" t="s">
        <v>31</v>
      </c>
      <c r="J53" s="68" t="s">
        <v>31</v>
      </c>
      <c r="L53" s="67" t="s">
        <v>77</v>
      </c>
      <c r="M53" s="68" t="s">
        <v>31</v>
      </c>
      <c r="N53" s="68" t="s">
        <v>31</v>
      </c>
      <c r="O53" s="68" t="s">
        <v>31</v>
      </c>
      <c r="P53" s="68" t="s">
        <v>31</v>
      </c>
      <c r="Q53" s="68" t="s">
        <v>31</v>
      </c>
      <c r="R53" s="68" t="s">
        <v>31</v>
      </c>
      <c r="S53" s="68" t="s">
        <v>31</v>
      </c>
      <c r="T53" s="68" t="s">
        <v>31</v>
      </c>
      <c r="U53" s="68" t="s">
        <v>31</v>
      </c>
    </row>
    <row r="54" spans="1:21" x14ac:dyDescent="0.15">
      <c r="A54" s="67" t="s">
        <v>78</v>
      </c>
      <c r="B54" s="68" t="s">
        <v>31</v>
      </c>
      <c r="C54" s="68" t="s">
        <v>31</v>
      </c>
      <c r="D54" s="68" t="s">
        <v>31</v>
      </c>
      <c r="E54" s="68" t="s">
        <v>31</v>
      </c>
      <c r="F54" s="68" t="s">
        <v>31</v>
      </c>
      <c r="G54" s="68" t="s">
        <v>31</v>
      </c>
      <c r="H54" s="68" t="s">
        <v>31</v>
      </c>
      <c r="I54" s="68" t="s">
        <v>31</v>
      </c>
      <c r="J54" s="68" t="s">
        <v>31</v>
      </c>
      <c r="L54" s="67" t="s">
        <v>78</v>
      </c>
      <c r="M54" s="68" t="s">
        <v>31</v>
      </c>
      <c r="N54" s="68" t="s">
        <v>31</v>
      </c>
      <c r="O54" s="68" t="s">
        <v>31</v>
      </c>
      <c r="P54" s="68" t="s">
        <v>31</v>
      </c>
      <c r="Q54" s="68" t="s">
        <v>31</v>
      </c>
      <c r="R54" s="68" t="s">
        <v>31</v>
      </c>
      <c r="S54" s="68" t="s">
        <v>31</v>
      </c>
      <c r="T54" s="68" t="s">
        <v>31</v>
      </c>
      <c r="U54" s="68" t="s">
        <v>31</v>
      </c>
    </row>
    <row r="55" spans="1:21" x14ac:dyDescent="0.15">
      <c r="A55" s="67" t="s">
        <v>79</v>
      </c>
      <c r="B55" s="68" t="s">
        <v>31</v>
      </c>
      <c r="C55" s="68" t="s">
        <v>31</v>
      </c>
      <c r="D55" s="68" t="s">
        <v>31</v>
      </c>
      <c r="E55" s="68" t="s">
        <v>31</v>
      </c>
      <c r="F55" s="68" t="s">
        <v>31</v>
      </c>
      <c r="G55" s="68" t="s">
        <v>31</v>
      </c>
      <c r="H55" s="68" t="s">
        <v>31</v>
      </c>
      <c r="I55" s="68" t="s">
        <v>31</v>
      </c>
      <c r="J55" s="68" t="s">
        <v>31</v>
      </c>
      <c r="L55" s="67" t="s">
        <v>79</v>
      </c>
      <c r="M55" s="68" t="s">
        <v>31</v>
      </c>
      <c r="N55" s="68" t="s">
        <v>31</v>
      </c>
      <c r="O55" s="68" t="s">
        <v>31</v>
      </c>
      <c r="P55" s="68" t="s">
        <v>31</v>
      </c>
      <c r="Q55" s="68" t="s">
        <v>31</v>
      </c>
      <c r="R55" s="68" t="s">
        <v>31</v>
      </c>
      <c r="S55" s="68" t="s">
        <v>31</v>
      </c>
      <c r="T55" s="68" t="s">
        <v>31</v>
      </c>
      <c r="U55" s="68" t="s">
        <v>31</v>
      </c>
    </row>
    <row r="56" spans="1:21" x14ac:dyDescent="0.15">
      <c r="A56" s="67" t="s">
        <v>80</v>
      </c>
      <c r="B56" s="68">
        <v>113195139</v>
      </c>
      <c r="C56" s="68" t="s">
        <v>31</v>
      </c>
      <c r="D56" s="68" t="s">
        <v>31</v>
      </c>
      <c r="E56" s="68" t="s">
        <v>31</v>
      </c>
      <c r="F56" s="68" t="s">
        <v>31</v>
      </c>
      <c r="G56" s="68" t="s">
        <v>31</v>
      </c>
      <c r="H56" s="68" t="s">
        <v>31</v>
      </c>
      <c r="I56" s="68" t="s">
        <v>31</v>
      </c>
      <c r="J56" s="68">
        <v>113195139</v>
      </c>
      <c r="L56" s="67" t="s">
        <v>80</v>
      </c>
      <c r="M56" s="68">
        <v>113195139</v>
      </c>
      <c r="N56" s="68" t="s">
        <v>31</v>
      </c>
      <c r="O56" s="68" t="s">
        <v>31</v>
      </c>
      <c r="P56" s="68" t="s">
        <v>31</v>
      </c>
      <c r="Q56" s="68" t="s">
        <v>31</v>
      </c>
      <c r="R56" s="68" t="s">
        <v>31</v>
      </c>
      <c r="S56" s="68" t="s">
        <v>31</v>
      </c>
      <c r="T56" s="68" t="s">
        <v>31</v>
      </c>
      <c r="U56" s="68">
        <v>113195139</v>
      </c>
    </row>
    <row r="57" spans="1:21" x14ac:dyDescent="0.15">
      <c r="A57" s="67" t="s">
        <v>81</v>
      </c>
      <c r="B57" s="68">
        <v>290358675</v>
      </c>
      <c r="C57" s="68" t="s">
        <v>31</v>
      </c>
      <c r="D57" s="68" t="s">
        <v>31</v>
      </c>
      <c r="E57" s="68" t="s">
        <v>31</v>
      </c>
      <c r="F57" s="68" t="s">
        <v>31</v>
      </c>
      <c r="G57" s="68" t="s">
        <v>31</v>
      </c>
      <c r="H57" s="68" t="s">
        <v>31</v>
      </c>
      <c r="I57" s="68" t="s">
        <v>31</v>
      </c>
      <c r="J57" s="68">
        <v>290358675</v>
      </c>
      <c r="L57" s="67" t="s">
        <v>81</v>
      </c>
      <c r="M57" s="68">
        <v>290358675</v>
      </c>
      <c r="N57" s="68" t="s">
        <v>31</v>
      </c>
      <c r="O57" s="68" t="s">
        <v>31</v>
      </c>
      <c r="P57" s="68" t="s">
        <v>31</v>
      </c>
      <c r="Q57" s="68" t="s">
        <v>31</v>
      </c>
      <c r="R57" s="68" t="s">
        <v>31</v>
      </c>
      <c r="S57" s="68" t="s">
        <v>31</v>
      </c>
      <c r="T57" s="68" t="s">
        <v>31</v>
      </c>
      <c r="U57" s="68">
        <v>290358675</v>
      </c>
    </row>
    <row r="58" spans="1:21" x14ac:dyDescent="0.15">
      <c r="A58" s="67" t="s">
        <v>82</v>
      </c>
      <c r="B58" s="68">
        <v>11044809</v>
      </c>
      <c r="C58" s="68" t="s">
        <v>31</v>
      </c>
      <c r="D58" s="68" t="s">
        <v>31</v>
      </c>
      <c r="E58" s="68" t="s">
        <v>31</v>
      </c>
      <c r="F58" s="68" t="s">
        <v>31</v>
      </c>
      <c r="G58" s="68" t="s">
        <v>31</v>
      </c>
      <c r="H58" s="68" t="s">
        <v>31</v>
      </c>
      <c r="I58" s="68" t="s">
        <v>31</v>
      </c>
      <c r="J58" s="68">
        <v>11044809</v>
      </c>
      <c r="L58" s="67" t="s">
        <v>82</v>
      </c>
      <c r="M58" s="68">
        <v>11044809</v>
      </c>
      <c r="N58" s="68" t="s">
        <v>31</v>
      </c>
      <c r="O58" s="68" t="s">
        <v>31</v>
      </c>
      <c r="P58" s="68" t="s">
        <v>31</v>
      </c>
      <c r="Q58" s="68" t="s">
        <v>31</v>
      </c>
      <c r="R58" s="68" t="s">
        <v>31</v>
      </c>
      <c r="S58" s="68" t="s">
        <v>31</v>
      </c>
      <c r="T58" s="68" t="s">
        <v>31</v>
      </c>
      <c r="U58" s="68">
        <v>11044809</v>
      </c>
    </row>
    <row r="59" spans="1:21" x14ac:dyDescent="0.15">
      <c r="A59" s="67" t="s">
        <v>83</v>
      </c>
      <c r="B59" s="68">
        <v>4217231957</v>
      </c>
      <c r="C59" s="68" t="s">
        <v>31</v>
      </c>
      <c r="D59" s="68" t="s">
        <v>31</v>
      </c>
      <c r="E59" s="68" t="s">
        <v>31</v>
      </c>
      <c r="F59" s="68">
        <v>9940700</v>
      </c>
      <c r="G59" s="68" t="s">
        <v>31</v>
      </c>
      <c r="H59" s="68" t="s">
        <v>31</v>
      </c>
      <c r="I59" s="68">
        <v>194144901</v>
      </c>
      <c r="J59" s="68">
        <v>4421317558</v>
      </c>
      <c r="L59" s="67" t="s">
        <v>83</v>
      </c>
      <c r="M59" s="68">
        <v>4217231957</v>
      </c>
      <c r="N59" s="68" t="s">
        <v>31</v>
      </c>
      <c r="O59" s="68" t="s">
        <v>31</v>
      </c>
      <c r="P59" s="68" t="s">
        <v>31</v>
      </c>
      <c r="Q59" s="68">
        <v>9940700</v>
      </c>
      <c r="R59" s="68" t="s">
        <v>31</v>
      </c>
      <c r="S59" s="68" t="s">
        <v>31</v>
      </c>
      <c r="T59" s="68">
        <v>194144901</v>
      </c>
      <c r="U59" s="68">
        <v>4421317558</v>
      </c>
    </row>
    <row r="60" spans="1:21" x14ac:dyDescent="0.15">
      <c r="A60" s="67" t="s">
        <v>84</v>
      </c>
      <c r="B60" s="68" t="s">
        <v>31</v>
      </c>
      <c r="C60" s="68" t="s">
        <v>31</v>
      </c>
      <c r="D60" s="68" t="s">
        <v>31</v>
      </c>
      <c r="E60" s="68" t="s">
        <v>31</v>
      </c>
      <c r="F60" s="68" t="s">
        <v>31</v>
      </c>
      <c r="G60" s="68" t="s">
        <v>31</v>
      </c>
      <c r="H60" s="68" t="s">
        <v>31</v>
      </c>
      <c r="I60" s="68" t="s">
        <v>31</v>
      </c>
      <c r="J60" s="68" t="s">
        <v>31</v>
      </c>
      <c r="L60" s="67" t="s">
        <v>84</v>
      </c>
      <c r="M60" s="68" t="s">
        <v>31</v>
      </c>
      <c r="N60" s="68" t="s">
        <v>31</v>
      </c>
      <c r="O60" s="68" t="s">
        <v>31</v>
      </c>
      <c r="P60" s="68" t="s">
        <v>31</v>
      </c>
      <c r="Q60" s="68" t="s">
        <v>31</v>
      </c>
      <c r="R60" s="68" t="s">
        <v>31</v>
      </c>
      <c r="S60" s="68" t="s">
        <v>31</v>
      </c>
      <c r="T60" s="68" t="s">
        <v>31</v>
      </c>
      <c r="U60" s="68" t="s">
        <v>31</v>
      </c>
    </row>
    <row r="61" spans="1:21" x14ac:dyDescent="0.15">
      <c r="A61" s="67" t="s">
        <v>85</v>
      </c>
      <c r="B61" s="68">
        <v>3019720640</v>
      </c>
      <c r="C61" s="68" t="s">
        <v>31</v>
      </c>
      <c r="D61" s="68" t="s">
        <v>31</v>
      </c>
      <c r="E61" s="68" t="s">
        <v>31</v>
      </c>
      <c r="F61" s="68">
        <v>1525810</v>
      </c>
      <c r="G61" s="68" t="s">
        <v>31</v>
      </c>
      <c r="H61" s="68" t="s">
        <v>31</v>
      </c>
      <c r="I61" s="68" t="s">
        <v>31</v>
      </c>
      <c r="J61" s="68">
        <v>3021246450</v>
      </c>
      <c r="L61" s="67" t="s">
        <v>85</v>
      </c>
      <c r="M61" s="68">
        <v>3019720640</v>
      </c>
      <c r="N61" s="68" t="s">
        <v>31</v>
      </c>
      <c r="O61" s="68" t="s">
        <v>31</v>
      </c>
      <c r="P61" s="68" t="s">
        <v>31</v>
      </c>
      <c r="Q61" s="68">
        <v>1525810</v>
      </c>
      <c r="R61" s="68" t="s">
        <v>31</v>
      </c>
      <c r="S61" s="68" t="s">
        <v>31</v>
      </c>
      <c r="T61" s="68" t="s">
        <v>31</v>
      </c>
      <c r="U61" s="68">
        <v>3021246450</v>
      </c>
    </row>
    <row r="62" spans="1:21" x14ac:dyDescent="0.15">
      <c r="A62" s="67" t="s">
        <v>86</v>
      </c>
      <c r="B62" s="68">
        <v>2104166</v>
      </c>
      <c r="C62" s="68">
        <v>500410752</v>
      </c>
      <c r="D62" s="68">
        <v>3642442</v>
      </c>
      <c r="E62" s="68">
        <v>3</v>
      </c>
      <c r="F62" s="68">
        <v>12</v>
      </c>
      <c r="G62" s="68">
        <v>66000</v>
      </c>
      <c r="H62" s="68">
        <v>119881487</v>
      </c>
      <c r="I62" s="68" t="s">
        <v>31</v>
      </c>
      <c r="J62" s="68">
        <v>626104862</v>
      </c>
      <c r="L62" s="67" t="s">
        <v>86</v>
      </c>
      <c r="M62" s="68">
        <v>2104166</v>
      </c>
      <c r="N62" s="68">
        <v>500410752</v>
      </c>
      <c r="O62" s="68">
        <v>3642442</v>
      </c>
      <c r="P62" s="68">
        <v>3</v>
      </c>
      <c r="Q62" s="68">
        <v>12</v>
      </c>
      <c r="R62" s="68">
        <v>66000</v>
      </c>
      <c r="S62" s="68">
        <v>119881487</v>
      </c>
      <c r="T62" s="68" t="s">
        <v>31</v>
      </c>
      <c r="U62" s="68">
        <v>626104862</v>
      </c>
    </row>
    <row r="63" spans="1:21" x14ac:dyDescent="0.15">
      <c r="A63" s="67" t="s">
        <v>87</v>
      </c>
      <c r="B63" s="68" t="s">
        <v>31</v>
      </c>
      <c r="C63" s="68" t="s">
        <v>31</v>
      </c>
      <c r="D63" s="68" t="s">
        <v>31</v>
      </c>
      <c r="E63" s="68" t="s">
        <v>31</v>
      </c>
      <c r="F63" s="68" t="s">
        <v>31</v>
      </c>
      <c r="G63" s="68" t="s">
        <v>31</v>
      </c>
      <c r="H63" s="68" t="s">
        <v>31</v>
      </c>
      <c r="I63" s="68" t="s">
        <v>31</v>
      </c>
      <c r="J63" s="68" t="s">
        <v>31</v>
      </c>
      <c r="L63" s="67" t="s">
        <v>87</v>
      </c>
      <c r="M63" s="68" t="s">
        <v>31</v>
      </c>
      <c r="N63" s="68" t="s">
        <v>31</v>
      </c>
      <c r="O63" s="68" t="s">
        <v>31</v>
      </c>
      <c r="P63" s="68" t="s">
        <v>31</v>
      </c>
      <c r="Q63" s="68" t="s">
        <v>31</v>
      </c>
      <c r="R63" s="68" t="s">
        <v>31</v>
      </c>
      <c r="S63" s="68" t="s">
        <v>31</v>
      </c>
      <c r="T63" s="68" t="s">
        <v>31</v>
      </c>
      <c r="U63" s="68" t="s">
        <v>31</v>
      </c>
    </row>
    <row r="64" spans="1:21" x14ac:dyDescent="0.15">
      <c r="A64" s="67" t="s">
        <v>88</v>
      </c>
      <c r="B64" s="68">
        <v>2104166</v>
      </c>
      <c r="C64" s="68">
        <v>218136749</v>
      </c>
      <c r="D64" s="68">
        <v>3642442</v>
      </c>
      <c r="E64" s="68">
        <v>3</v>
      </c>
      <c r="F64" s="68">
        <v>12</v>
      </c>
      <c r="G64" s="68">
        <v>66000</v>
      </c>
      <c r="H64" s="68">
        <v>86731487</v>
      </c>
      <c r="I64" s="68" t="s">
        <v>31</v>
      </c>
      <c r="J64" s="68">
        <v>310680859</v>
      </c>
      <c r="L64" s="67" t="s">
        <v>88</v>
      </c>
      <c r="M64" s="68">
        <v>2104166</v>
      </c>
      <c r="N64" s="68">
        <v>218136749</v>
      </c>
      <c r="O64" s="68">
        <v>3642442</v>
      </c>
      <c r="P64" s="68">
        <v>3</v>
      </c>
      <c r="Q64" s="68">
        <v>12</v>
      </c>
      <c r="R64" s="68">
        <v>66000</v>
      </c>
      <c r="S64" s="68">
        <v>86731487</v>
      </c>
      <c r="T64" s="68" t="s">
        <v>31</v>
      </c>
      <c r="U64" s="68">
        <v>310680859</v>
      </c>
    </row>
    <row r="65" spans="1:21" x14ac:dyDescent="0.15">
      <c r="A65" s="67" t="s">
        <v>89</v>
      </c>
      <c r="B65" s="68" t="s">
        <v>31</v>
      </c>
      <c r="C65" s="68">
        <v>282274003</v>
      </c>
      <c r="D65" s="68" t="s">
        <v>31</v>
      </c>
      <c r="E65" s="68" t="s">
        <v>31</v>
      </c>
      <c r="F65" s="68" t="s">
        <v>31</v>
      </c>
      <c r="G65" s="68" t="s">
        <v>31</v>
      </c>
      <c r="H65" s="68">
        <v>33150000</v>
      </c>
      <c r="I65" s="68" t="s">
        <v>31</v>
      </c>
      <c r="J65" s="68">
        <v>315424003</v>
      </c>
      <c r="L65" s="67" t="s">
        <v>89</v>
      </c>
      <c r="M65" s="68" t="s">
        <v>31</v>
      </c>
      <c r="N65" s="68">
        <v>282274003</v>
      </c>
      <c r="O65" s="68" t="s">
        <v>31</v>
      </c>
      <c r="P65" s="68" t="s">
        <v>31</v>
      </c>
      <c r="Q65" s="68" t="s">
        <v>31</v>
      </c>
      <c r="R65" s="68" t="s">
        <v>31</v>
      </c>
      <c r="S65" s="68">
        <v>33150000</v>
      </c>
      <c r="T65" s="68" t="s">
        <v>31</v>
      </c>
      <c r="U65" s="68">
        <v>315424003</v>
      </c>
    </row>
    <row r="66" spans="1:21" x14ac:dyDescent="0.15">
      <c r="A66" s="67" t="s">
        <v>90</v>
      </c>
      <c r="B66" s="68">
        <v>85596156705</v>
      </c>
      <c r="C66" s="68">
        <v>17541592647</v>
      </c>
      <c r="D66" s="68">
        <v>1842852169</v>
      </c>
      <c r="E66" s="68">
        <v>221122221</v>
      </c>
      <c r="F66" s="68">
        <v>236962798</v>
      </c>
      <c r="G66" s="68">
        <v>66000</v>
      </c>
      <c r="H66" s="68">
        <v>6575087732</v>
      </c>
      <c r="I66" s="68">
        <v>359877842</v>
      </c>
      <c r="J66" s="68">
        <v>112373718114</v>
      </c>
      <c r="L66" s="67" t="s">
        <v>90</v>
      </c>
      <c r="M66" s="68">
        <v>85596156705</v>
      </c>
      <c r="N66" s="68">
        <v>17541592647</v>
      </c>
      <c r="O66" s="68">
        <v>1842852169</v>
      </c>
      <c r="P66" s="68">
        <v>221122221</v>
      </c>
      <c r="Q66" s="68">
        <v>236962798</v>
      </c>
      <c r="R66" s="68">
        <v>66000</v>
      </c>
      <c r="S66" s="68">
        <v>6575087732</v>
      </c>
      <c r="T66" s="68">
        <v>359877842</v>
      </c>
      <c r="U66" s="68">
        <v>112373718114</v>
      </c>
    </row>
  </sheetData>
  <mergeCells count="2">
    <mergeCell ref="A1:J1"/>
    <mergeCell ref="L1:U1"/>
  </mergeCells>
  <phoneticPr fontId="3"/>
  <pageMargins left="0.7" right="0.7" top="0.75" bottom="0.75" header="0.3" footer="0.3"/>
  <pageSetup paperSize="9" scale="69" orientation="landscape" r:id="rId1"/>
  <colBreaks count="1" manualBreakCount="1">
    <brk id="1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7D071-B0F0-4C7D-8C83-7E4A980E91BC}">
  <sheetPr>
    <pageSetUpPr fitToPage="1"/>
  </sheetPr>
  <dimension ref="A1:M44"/>
  <sheetViews>
    <sheetView view="pageBreakPreview" topLeftCell="A7" zoomScaleNormal="100" zoomScaleSheetLayoutView="100" workbookViewId="0">
      <selection activeCell="J16" sqref="J16"/>
    </sheetView>
  </sheetViews>
  <sheetFormatPr defaultColWidth="8.875" defaultRowHeight="11.25" x14ac:dyDescent="0.15"/>
  <cols>
    <col min="1" max="1" width="40.5" style="6" customWidth="1"/>
    <col min="2" max="10" width="15.375" style="6" customWidth="1"/>
    <col min="11" max="11" width="17.375" style="6" bestFit="1" customWidth="1"/>
    <col min="12" max="12" width="7" style="50" bestFit="1" customWidth="1"/>
    <col min="13" max="13" width="11.375" style="6" bestFit="1" customWidth="1"/>
    <col min="14" max="16384" width="8.875" style="6"/>
  </cols>
  <sheetData>
    <row r="1" spans="1:13" ht="21" x14ac:dyDescent="0.2">
      <c r="A1" s="7" t="s">
        <v>100</v>
      </c>
    </row>
    <row r="2" spans="1:13" ht="13.5" x14ac:dyDescent="0.15">
      <c r="A2" s="63" t="str">
        <f>'１．①有形固定資産の明細'!$A$2</f>
        <v>自治体名：茂原市</v>
      </c>
    </row>
    <row r="3" spans="1:13" ht="13.5" x14ac:dyDescent="0.15">
      <c r="A3" s="4" t="str">
        <f>'２．②有形固定資産に係る行政目的別の明細'!J2</f>
        <v>年度：令和６年度</v>
      </c>
    </row>
    <row r="4" spans="1:13" ht="13.5" x14ac:dyDescent="0.15">
      <c r="A4" s="4" t="s">
        <v>276</v>
      </c>
    </row>
    <row r="5" spans="1:13" ht="13.5" x14ac:dyDescent="0.15">
      <c r="A5" s="19" t="s">
        <v>101</v>
      </c>
      <c r="H5" s="8" t="s">
        <v>11</v>
      </c>
    </row>
    <row r="6" spans="1:13" ht="33.75" x14ac:dyDescent="0.15">
      <c r="A6" s="2" t="s">
        <v>102</v>
      </c>
      <c r="B6" s="3" t="s">
        <v>114</v>
      </c>
      <c r="C6" s="3" t="s">
        <v>106</v>
      </c>
      <c r="D6" s="3" t="s">
        <v>107</v>
      </c>
      <c r="E6" s="3" t="s">
        <v>108</v>
      </c>
      <c r="F6" s="3" t="s">
        <v>109</v>
      </c>
      <c r="G6" s="3" t="s">
        <v>110</v>
      </c>
      <c r="H6" s="3" t="s">
        <v>111</v>
      </c>
      <c r="I6" s="3" t="s">
        <v>115</v>
      </c>
      <c r="J6" s="49" t="s">
        <v>116</v>
      </c>
      <c r="K6" s="49" t="s">
        <v>7</v>
      </c>
    </row>
    <row r="7" spans="1:13" ht="15.75" customHeight="1" x14ac:dyDescent="0.15">
      <c r="A7" s="74" t="s">
        <v>249</v>
      </c>
      <c r="B7" s="1">
        <v>650000</v>
      </c>
      <c r="C7" s="75">
        <v>3005992000</v>
      </c>
      <c r="D7" s="75">
        <v>320291000</v>
      </c>
      <c r="E7" s="75">
        <f t="shared" ref="E7" si="0">C7-D7</f>
        <v>2685701000</v>
      </c>
      <c r="F7" s="75">
        <v>800000000</v>
      </c>
      <c r="G7" s="20">
        <f>B7/F7</f>
        <v>8.1249999999999996E-4</v>
      </c>
      <c r="H7" s="1">
        <f t="shared" ref="H7" si="1">E7*G7</f>
        <v>2182132.0625</v>
      </c>
      <c r="I7" s="1"/>
      <c r="J7" s="46">
        <f t="shared" ref="J7" si="2">B7</f>
        <v>650000</v>
      </c>
      <c r="K7" s="39">
        <v>650000</v>
      </c>
    </row>
    <row r="8" spans="1:13" ht="15.75" customHeight="1" x14ac:dyDescent="0.15">
      <c r="A8" s="5"/>
      <c r="B8" s="1"/>
      <c r="C8" s="1"/>
      <c r="D8" s="1"/>
      <c r="E8" s="1"/>
      <c r="F8" s="1"/>
      <c r="G8" s="1"/>
      <c r="H8" s="1"/>
      <c r="I8" s="39"/>
      <c r="J8" s="39"/>
      <c r="K8" s="39"/>
    </row>
    <row r="9" spans="1:13" ht="15.75" customHeight="1" x14ac:dyDescent="0.15">
      <c r="A9" s="5"/>
      <c r="B9" s="1"/>
      <c r="C9" s="1"/>
      <c r="D9" s="1"/>
      <c r="E9" s="1"/>
      <c r="F9" s="1"/>
      <c r="G9" s="1"/>
      <c r="H9" s="1"/>
      <c r="I9" s="39"/>
      <c r="J9" s="39"/>
      <c r="K9" s="39"/>
    </row>
    <row r="10" spans="1:13" ht="15.75" customHeight="1" x14ac:dyDescent="0.15">
      <c r="A10" s="9" t="s">
        <v>8</v>
      </c>
      <c r="B10" s="1">
        <f>SUM(B7:B9)</f>
        <v>650000</v>
      </c>
      <c r="C10" s="1">
        <f t="shared" ref="C10:K10" si="3">SUM(C7:C9)</f>
        <v>3005992000</v>
      </c>
      <c r="D10" s="1">
        <f t="shared" si="3"/>
        <v>320291000</v>
      </c>
      <c r="E10" s="1">
        <f t="shared" si="3"/>
        <v>2685701000</v>
      </c>
      <c r="F10" s="1">
        <f t="shared" si="3"/>
        <v>800000000</v>
      </c>
      <c r="G10" s="1" t="s">
        <v>117</v>
      </c>
      <c r="H10" s="1">
        <f t="shared" si="3"/>
        <v>2182132.0625</v>
      </c>
      <c r="I10" s="1">
        <f t="shared" si="3"/>
        <v>0</v>
      </c>
      <c r="J10" s="1">
        <f t="shared" si="3"/>
        <v>650000</v>
      </c>
      <c r="K10" s="1">
        <f t="shared" si="3"/>
        <v>650000</v>
      </c>
    </row>
    <row r="12" spans="1:13" ht="13.5" x14ac:dyDescent="0.15">
      <c r="A12" s="19" t="s">
        <v>103</v>
      </c>
      <c r="J12" s="8" t="s">
        <v>11</v>
      </c>
    </row>
    <row r="13" spans="1:13" ht="33.75" x14ac:dyDescent="0.15">
      <c r="A13" s="2" t="s">
        <v>104</v>
      </c>
      <c r="B13" s="3" t="s">
        <v>105</v>
      </c>
      <c r="C13" s="3" t="s">
        <v>106</v>
      </c>
      <c r="D13" s="3" t="s">
        <v>107</v>
      </c>
      <c r="E13" s="3" t="s">
        <v>108</v>
      </c>
      <c r="F13" s="3" t="s">
        <v>109</v>
      </c>
      <c r="G13" s="3" t="s">
        <v>110</v>
      </c>
      <c r="H13" s="3" t="s">
        <v>111</v>
      </c>
      <c r="I13" s="3" t="s">
        <v>112</v>
      </c>
      <c r="J13" s="3" t="s">
        <v>7</v>
      </c>
    </row>
    <row r="14" spans="1:13" ht="15" customHeight="1" x14ac:dyDescent="0.15">
      <c r="A14" s="5" t="s">
        <v>250</v>
      </c>
      <c r="B14" s="1">
        <v>4793256000</v>
      </c>
      <c r="C14" s="1">
        <v>68047162015</v>
      </c>
      <c r="D14" s="1">
        <v>19436781449</v>
      </c>
      <c r="E14" s="1">
        <f>C14-D14</f>
        <v>48610380566</v>
      </c>
      <c r="F14" s="1">
        <v>47441456330</v>
      </c>
      <c r="G14" s="20">
        <f>B14/F14</f>
        <v>0.10103517831869223</v>
      </c>
      <c r="H14" s="1">
        <f>E14*G14</f>
        <v>4911358468.6253014</v>
      </c>
      <c r="I14" s="1"/>
      <c r="J14" s="46">
        <v>4793256000</v>
      </c>
      <c r="K14" s="71"/>
      <c r="M14" s="6" t="e">
        <f>J14+#REF!+#REF!</f>
        <v>#REF!</v>
      </c>
    </row>
    <row r="15" spans="1:13" ht="15" customHeight="1" x14ac:dyDescent="0.15">
      <c r="A15" s="5" t="s">
        <v>251</v>
      </c>
      <c r="B15" s="1">
        <v>578087000</v>
      </c>
      <c r="C15" s="1">
        <v>20547982057</v>
      </c>
      <c r="D15" s="1">
        <v>12178136194</v>
      </c>
      <c r="E15" s="1">
        <f t="shared" ref="E15:E16" si="4">C15-D15</f>
        <v>8369845863</v>
      </c>
      <c r="F15" s="1">
        <v>4811256878</v>
      </c>
      <c r="G15" s="20">
        <f t="shared" ref="G15" si="5">B15/F15</f>
        <v>0.12015301087816913</v>
      </c>
      <c r="H15" s="1">
        <f t="shared" ref="H15" si="6">E15*G15</f>
        <v>1005662181.0256379</v>
      </c>
      <c r="I15" s="1"/>
      <c r="J15" s="46">
        <v>0</v>
      </c>
    </row>
    <row r="16" spans="1:13" ht="15" customHeight="1" x14ac:dyDescent="0.15">
      <c r="A16" s="5" t="s">
        <v>315</v>
      </c>
      <c r="B16" s="1">
        <v>37328000</v>
      </c>
      <c r="C16" s="1">
        <v>6718441853</v>
      </c>
      <c r="D16" s="1">
        <v>5791746254</v>
      </c>
      <c r="E16" s="1">
        <f t="shared" si="4"/>
        <v>926695599</v>
      </c>
      <c r="F16" s="1">
        <v>683033061</v>
      </c>
      <c r="G16" s="20">
        <f t="shared" ref="G16" si="7">B16/F16</f>
        <v>5.4650356082836818E-2</v>
      </c>
      <c r="H16" s="1">
        <f t="shared" ref="H16" si="8">E16*G16</f>
        <v>50644244.465747759</v>
      </c>
      <c r="I16" s="1"/>
      <c r="J16" s="46"/>
      <c r="K16" s="47"/>
    </row>
    <row r="17" spans="1:11" ht="15" customHeight="1" x14ac:dyDescent="0.15">
      <c r="A17" s="5"/>
      <c r="B17" s="1"/>
      <c r="C17" s="1"/>
      <c r="D17" s="1"/>
      <c r="E17" s="1"/>
      <c r="F17" s="1"/>
      <c r="G17" s="1"/>
      <c r="H17" s="1"/>
      <c r="I17" s="1"/>
      <c r="J17" s="46"/>
      <c r="K17" s="47"/>
    </row>
    <row r="18" spans="1:11" ht="15" customHeight="1" x14ac:dyDescent="0.15">
      <c r="A18" s="9" t="s">
        <v>8</v>
      </c>
      <c r="B18" s="1">
        <f>SUM(B14:B17)</f>
        <v>5408671000</v>
      </c>
      <c r="C18" s="1">
        <f>SUM(C14:C17)</f>
        <v>95313585925</v>
      </c>
      <c r="D18" s="1">
        <f>SUM(D14:D17)</f>
        <v>37406663897</v>
      </c>
      <c r="E18" s="1">
        <f>SUM(E14:E17)</f>
        <v>57906922028</v>
      </c>
      <c r="F18" s="1">
        <f>SUM(F14:F17)</f>
        <v>52935746269</v>
      </c>
      <c r="G18" s="1" t="s">
        <v>117</v>
      </c>
      <c r="H18" s="1">
        <f>SUM(H14:H17)</f>
        <v>5967664894.1166868</v>
      </c>
      <c r="I18" s="1">
        <f>SUM(I14:I17)</f>
        <v>0</v>
      </c>
      <c r="J18" s="46">
        <f>SUM(J14:J17)</f>
        <v>4793256000</v>
      </c>
      <c r="K18" s="47"/>
    </row>
    <row r="19" spans="1:11" x14ac:dyDescent="0.15">
      <c r="J19" s="47"/>
      <c r="K19" s="47"/>
    </row>
    <row r="20" spans="1:11" ht="13.5" x14ac:dyDescent="0.15">
      <c r="A20" s="19" t="s">
        <v>113</v>
      </c>
      <c r="J20" s="47"/>
      <c r="K20" s="48" t="s">
        <v>11</v>
      </c>
    </row>
    <row r="21" spans="1:11" ht="33.75" x14ac:dyDescent="0.15">
      <c r="A21" s="2" t="s">
        <v>104</v>
      </c>
      <c r="B21" s="3" t="s">
        <v>114</v>
      </c>
      <c r="C21" s="3" t="s">
        <v>106</v>
      </c>
      <c r="D21" s="3" t="s">
        <v>107</v>
      </c>
      <c r="E21" s="3" t="s">
        <v>108</v>
      </c>
      <c r="F21" s="3" t="s">
        <v>109</v>
      </c>
      <c r="G21" s="3" t="s">
        <v>110</v>
      </c>
      <c r="H21" s="3" t="s">
        <v>111</v>
      </c>
      <c r="I21" s="3" t="s">
        <v>115</v>
      </c>
      <c r="J21" s="49" t="s">
        <v>116</v>
      </c>
      <c r="K21" s="49" t="s">
        <v>7</v>
      </c>
    </row>
    <row r="22" spans="1:11" ht="15" customHeight="1" x14ac:dyDescent="0.15">
      <c r="A22" s="76" t="s">
        <v>222</v>
      </c>
      <c r="B22" s="75">
        <v>4480000</v>
      </c>
      <c r="C22" s="75">
        <v>263398000000</v>
      </c>
      <c r="D22" s="75">
        <v>255685000000</v>
      </c>
      <c r="E22" s="75">
        <f t="shared" ref="E22:E33" si="9">C22-D22</f>
        <v>7713000000</v>
      </c>
      <c r="F22" s="75">
        <v>4080000000</v>
      </c>
      <c r="G22" s="20">
        <f t="shared" ref="G22:G33" si="10">B22/F22</f>
        <v>1.0980392156862745E-3</v>
      </c>
      <c r="H22" s="1">
        <f t="shared" ref="H22:H33" si="11">E22*G22</f>
        <v>8469176.4705882352</v>
      </c>
      <c r="I22" s="1"/>
      <c r="J22" s="46">
        <f t="shared" ref="J22:J33" si="12">B22</f>
        <v>4480000</v>
      </c>
      <c r="K22" s="75">
        <v>4480000</v>
      </c>
    </row>
    <row r="23" spans="1:11" ht="15" customHeight="1" x14ac:dyDescent="0.15">
      <c r="A23" s="74" t="s">
        <v>223</v>
      </c>
      <c r="B23" s="75">
        <v>19181000</v>
      </c>
      <c r="C23" s="75">
        <v>1456082558193</v>
      </c>
      <c r="D23" s="75">
        <v>1362405031299</v>
      </c>
      <c r="E23" s="75">
        <f t="shared" si="9"/>
        <v>93677526894</v>
      </c>
      <c r="F23" s="75">
        <v>62477526894</v>
      </c>
      <c r="G23" s="20">
        <f t="shared" si="10"/>
        <v>3.0700639019439228E-4</v>
      </c>
      <c r="H23" s="1">
        <f t="shared" si="11"/>
        <v>28759599.374065042</v>
      </c>
      <c r="I23" s="1"/>
      <c r="J23" s="46">
        <f t="shared" si="12"/>
        <v>19181000</v>
      </c>
      <c r="K23" s="75">
        <v>19181000</v>
      </c>
    </row>
    <row r="24" spans="1:11" ht="15" customHeight="1" x14ac:dyDescent="0.15">
      <c r="A24" s="74" t="s">
        <v>225</v>
      </c>
      <c r="B24" s="75">
        <v>1446000</v>
      </c>
      <c r="C24" s="75">
        <v>1065873372</v>
      </c>
      <c r="D24" s="75">
        <v>375165533</v>
      </c>
      <c r="E24" s="75">
        <f t="shared" si="9"/>
        <v>690707839</v>
      </c>
      <c r="F24" s="75">
        <v>581509256</v>
      </c>
      <c r="G24" s="20">
        <f t="shared" si="10"/>
        <v>2.4866328181025548E-3</v>
      </c>
      <c r="H24" s="1">
        <f t="shared" si="11"/>
        <v>1717536.7801780957</v>
      </c>
      <c r="I24" s="1"/>
      <c r="J24" s="46">
        <f t="shared" si="12"/>
        <v>1446000</v>
      </c>
      <c r="K24" s="75">
        <v>1446000</v>
      </c>
    </row>
    <row r="25" spans="1:11" ht="15" customHeight="1" x14ac:dyDescent="0.15">
      <c r="A25" s="74" t="s">
        <v>226</v>
      </c>
      <c r="B25" s="75">
        <v>3500000</v>
      </c>
      <c r="C25" s="75">
        <v>2278440618</v>
      </c>
      <c r="D25" s="75">
        <v>69677675</v>
      </c>
      <c r="E25" s="75">
        <f t="shared" si="9"/>
        <v>2208762943</v>
      </c>
      <c r="F25" s="75">
        <v>2135050000</v>
      </c>
      <c r="G25" s="20">
        <f t="shared" si="10"/>
        <v>1.6393058710568839E-3</v>
      </c>
      <c r="H25" s="1">
        <f t="shared" si="11"/>
        <v>3620838.0602327813</v>
      </c>
      <c r="I25" s="1"/>
      <c r="J25" s="46">
        <f t="shared" si="12"/>
        <v>3500000</v>
      </c>
      <c r="K25" s="75">
        <v>3500000</v>
      </c>
    </row>
    <row r="26" spans="1:11" ht="15" customHeight="1" x14ac:dyDescent="0.15">
      <c r="A26" s="74" t="s">
        <v>227</v>
      </c>
      <c r="B26" s="75">
        <v>3039000</v>
      </c>
      <c r="C26" s="75">
        <v>669275602</v>
      </c>
      <c r="D26" s="75">
        <v>836832</v>
      </c>
      <c r="E26" s="75">
        <f t="shared" si="9"/>
        <v>668438770</v>
      </c>
      <c r="F26" s="75">
        <v>627120000</v>
      </c>
      <c r="G26" s="20">
        <f t="shared" si="10"/>
        <v>4.8459624952162262E-3</v>
      </c>
      <c r="H26" s="1">
        <f t="shared" si="11"/>
        <v>3239229.2097684653</v>
      </c>
      <c r="I26" s="1"/>
      <c r="J26" s="46">
        <f t="shared" si="12"/>
        <v>3039000</v>
      </c>
      <c r="K26" s="75">
        <v>3039000</v>
      </c>
    </row>
    <row r="27" spans="1:11" ht="15" customHeight="1" x14ac:dyDescent="0.15">
      <c r="A27" s="74" t="s">
        <v>228</v>
      </c>
      <c r="B27" s="75">
        <v>1907000</v>
      </c>
      <c r="C27" s="75">
        <v>503041935</v>
      </c>
      <c r="D27" s="75">
        <v>1533738</v>
      </c>
      <c r="E27" s="75">
        <f t="shared" si="9"/>
        <v>501508197</v>
      </c>
      <c r="F27" s="75">
        <v>498918231</v>
      </c>
      <c r="G27" s="20">
        <f t="shared" si="10"/>
        <v>3.8222696255811907E-3</v>
      </c>
      <c r="H27" s="1">
        <f t="shared" si="11"/>
        <v>1916899.548373088</v>
      </c>
      <c r="I27" s="1"/>
      <c r="J27" s="46">
        <f t="shared" si="12"/>
        <v>1907000</v>
      </c>
      <c r="K27" s="75">
        <v>1907000</v>
      </c>
    </row>
    <row r="28" spans="1:11" ht="15" customHeight="1" x14ac:dyDescent="0.15">
      <c r="A28" s="74" t="s">
        <v>229</v>
      </c>
      <c r="B28" s="75">
        <v>2300000</v>
      </c>
      <c r="C28" s="75">
        <v>1573960902</v>
      </c>
      <c r="D28" s="75">
        <v>372819844</v>
      </c>
      <c r="E28" s="75">
        <f t="shared" si="9"/>
        <v>1201141058</v>
      </c>
      <c r="F28" s="75">
        <v>416300000</v>
      </c>
      <c r="G28" s="20">
        <f t="shared" si="10"/>
        <v>5.5248618784530384E-3</v>
      </c>
      <c r="H28" s="1">
        <f t="shared" si="11"/>
        <v>6636138.4419889497</v>
      </c>
      <c r="I28" s="1"/>
      <c r="J28" s="46">
        <f t="shared" si="12"/>
        <v>2300000</v>
      </c>
      <c r="K28" s="75">
        <v>2300000</v>
      </c>
    </row>
    <row r="29" spans="1:11" ht="15" customHeight="1" x14ac:dyDescent="0.15">
      <c r="A29" s="74" t="s">
        <v>230</v>
      </c>
      <c r="B29" s="75">
        <v>935000</v>
      </c>
      <c r="C29" s="75">
        <v>283738846</v>
      </c>
      <c r="D29" s="75">
        <v>1677710</v>
      </c>
      <c r="E29" s="75">
        <f t="shared" si="9"/>
        <v>282061136</v>
      </c>
      <c r="F29" s="75">
        <v>280000000</v>
      </c>
      <c r="G29" s="20">
        <f t="shared" si="10"/>
        <v>3.3392857142857143E-3</v>
      </c>
      <c r="H29" s="1">
        <f t="shared" si="11"/>
        <v>941882.72200000007</v>
      </c>
      <c r="I29" s="1"/>
      <c r="J29" s="46">
        <f t="shared" si="12"/>
        <v>935000</v>
      </c>
      <c r="K29" s="75">
        <v>935000</v>
      </c>
    </row>
    <row r="30" spans="1:11" ht="15" customHeight="1" x14ac:dyDescent="0.15">
      <c r="A30" s="74" t="s">
        <v>231</v>
      </c>
      <c r="B30" s="75">
        <v>4019000</v>
      </c>
      <c r="C30" s="75">
        <v>2878713161</v>
      </c>
      <c r="D30" s="75">
        <v>420935094</v>
      </c>
      <c r="E30" s="75">
        <f t="shared" si="9"/>
        <v>2457778067</v>
      </c>
      <c r="F30" s="75">
        <v>1273509292</v>
      </c>
      <c r="G30" s="20">
        <f t="shared" si="10"/>
        <v>3.1558466241642467E-3</v>
      </c>
      <c r="H30" s="1">
        <f t="shared" si="11"/>
        <v>7756370.6156868776</v>
      </c>
      <c r="I30" s="1"/>
      <c r="J30" s="46">
        <f t="shared" si="12"/>
        <v>4019000</v>
      </c>
      <c r="K30" s="75">
        <v>4019000</v>
      </c>
    </row>
    <row r="31" spans="1:11" ht="15" customHeight="1" x14ac:dyDescent="0.15">
      <c r="A31" s="74" t="s">
        <v>232</v>
      </c>
      <c r="B31" s="75">
        <v>100000</v>
      </c>
      <c r="C31" s="75">
        <v>209480000</v>
      </c>
      <c r="D31" s="75">
        <v>42798000</v>
      </c>
      <c r="E31" s="75">
        <f t="shared" si="9"/>
        <v>166682000</v>
      </c>
      <c r="F31" s="75">
        <v>60000000</v>
      </c>
      <c r="G31" s="20">
        <f t="shared" si="10"/>
        <v>1.6666666666666668E-3</v>
      </c>
      <c r="H31" s="1">
        <f t="shared" si="11"/>
        <v>277803.33333333337</v>
      </c>
      <c r="I31" s="1"/>
      <c r="J31" s="46">
        <f t="shared" si="12"/>
        <v>100000</v>
      </c>
      <c r="K31" s="75">
        <v>100000</v>
      </c>
    </row>
    <row r="32" spans="1:11" ht="15" customHeight="1" x14ac:dyDescent="0.15">
      <c r="A32" s="74" t="s">
        <v>224</v>
      </c>
      <c r="B32" s="75">
        <v>130000</v>
      </c>
      <c r="C32" s="75">
        <v>1128534742</v>
      </c>
      <c r="D32" s="75">
        <v>55484513</v>
      </c>
      <c r="E32" s="75">
        <f t="shared" si="9"/>
        <v>1073050229</v>
      </c>
      <c r="F32" s="75">
        <v>174842446</v>
      </c>
      <c r="G32" s="20">
        <f t="shared" si="10"/>
        <v>7.4352654617975322E-4</v>
      </c>
      <c r="H32" s="1">
        <f t="shared" si="11"/>
        <v>797841.33064576332</v>
      </c>
      <c r="I32" s="1"/>
      <c r="J32" s="46">
        <f t="shared" si="12"/>
        <v>130000</v>
      </c>
      <c r="K32" s="75">
        <v>130000</v>
      </c>
    </row>
    <row r="33" spans="1:12" ht="15" customHeight="1" x14ac:dyDescent="0.15">
      <c r="A33" s="74" t="s">
        <v>233</v>
      </c>
      <c r="B33" s="75">
        <v>5200000</v>
      </c>
      <c r="C33" s="75">
        <v>24164123000000</v>
      </c>
      <c r="D33" s="75">
        <v>23738231000000</v>
      </c>
      <c r="E33" s="75">
        <f t="shared" si="9"/>
        <v>425892000000</v>
      </c>
      <c r="F33" s="75">
        <v>16602000000</v>
      </c>
      <c r="G33" s="20">
        <f t="shared" si="10"/>
        <v>3.1321527526804001E-4</v>
      </c>
      <c r="H33" s="1">
        <f t="shared" si="11"/>
        <v>133395880.01445609</v>
      </c>
      <c r="I33" s="1"/>
      <c r="J33" s="46">
        <f t="shared" si="12"/>
        <v>5200000</v>
      </c>
      <c r="K33" s="75">
        <v>5200000</v>
      </c>
    </row>
    <row r="34" spans="1:12" ht="15.75" customHeight="1" x14ac:dyDescent="0.15">
      <c r="A34" s="5"/>
      <c r="B34" s="1"/>
      <c r="C34" s="1"/>
      <c r="D34" s="1"/>
      <c r="E34" s="1"/>
      <c r="F34" s="1"/>
      <c r="G34" s="20"/>
      <c r="H34" s="1"/>
      <c r="I34" s="1"/>
      <c r="J34" s="46"/>
      <c r="K34" s="1"/>
    </row>
    <row r="35" spans="1:12" ht="15.75" customHeight="1" x14ac:dyDescent="0.15">
      <c r="A35" s="5"/>
      <c r="B35" s="1"/>
      <c r="C35" s="1"/>
      <c r="D35" s="1"/>
      <c r="E35" s="1"/>
      <c r="F35" s="1"/>
      <c r="G35" s="1"/>
      <c r="H35" s="1">
        <f t="shared" ref="H35" si="13">E35*G35</f>
        <v>0</v>
      </c>
      <c r="I35" s="1"/>
      <c r="J35" s="46">
        <f t="shared" ref="J35" si="14">B35</f>
        <v>0</v>
      </c>
      <c r="K35" s="46"/>
    </row>
    <row r="36" spans="1:12" ht="15" customHeight="1" x14ac:dyDescent="0.15">
      <c r="A36" s="9" t="s">
        <v>8</v>
      </c>
      <c r="B36" s="1">
        <f>SUM(B22:B35)</f>
        <v>46237000</v>
      </c>
      <c r="C36" s="1">
        <f t="shared" ref="C36:K36" si="15">SUM(C22:C35)</f>
        <v>25894194617371</v>
      </c>
      <c r="D36" s="1">
        <f t="shared" si="15"/>
        <v>25357661960238</v>
      </c>
      <c r="E36" s="1">
        <f t="shared" si="15"/>
        <v>536532657133</v>
      </c>
      <c r="F36" s="1">
        <f t="shared" si="15"/>
        <v>89206776119</v>
      </c>
      <c r="G36" s="1"/>
      <c r="H36" s="1">
        <f t="shared" si="15"/>
        <v>197529195.90131673</v>
      </c>
      <c r="I36" s="1">
        <f t="shared" si="15"/>
        <v>0</v>
      </c>
      <c r="J36" s="1">
        <f t="shared" si="15"/>
        <v>46237000</v>
      </c>
      <c r="K36" s="1">
        <f t="shared" si="15"/>
        <v>46237000</v>
      </c>
    </row>
    <row r="37" spans="1:12" x14ac:dyDescent="0.15">
      <c r="L37" s="6"/>
    </row>
    <row r="38" spans="1:12" ht="15.75" customHeight="1" x14ac:dyDescent="0.15">
      <c r="A38" s="9" t="s">
        <v>214</v>
      </c>
      <c r="B38" s="39">
        <f>B18+B36</f>
        <v>5454908000</v>
      </c>
      <c r="L38" s="6"/>
    </row>
    <row r="39" spans="1:12" ht="15.75" customHeight="1" x14ac:dyDescent="0.15">
      <c r="A39" s="6" t="s">
        <v>213</v>
      </c>
      <c r="L39" s="6"/>
    </row>
    <row r="40" spans="1:12" ht="15.75" customHeight="1" x14ac:dyDescent="0.15">
      <c r="A40" s="5" t="s">
        <v>251</v>
      </c>
      <c r="B40" s="1">
        <f>B15</f>
        <v>578087000</v>
      </c>
      <c r="L40" s="6"/>
    </row>
    <row r="41" spans="1:12" ht="15.75" customHeight="1" x14ac:dyDescent="0.15">
      <c r="L41" s="6"/>
    </row>
    <row r="42" spans="1:12" ht="15.75" customHeight="1" x14ac:dyDescent="0.15">
      <c r="A42" s="9" t="s">
        <v>215</v>
      </c>
      <c r="B42" s="39">
        <f>B38-B40</f>
        <v>4876821000</v>
      </c>
      <c r="L42" s="6"/>
    </row>
    <row r="43" spans="1:12" x14ac:dyDescent="0.15">
      <c r="L43" s="6"/>
    </row>
    <row r="44" spans="1:12" x14ac:dyDescent="0.15">
      <c r="L44" s="6"/>
    </row>
  </sheetData>
  <phoneticPr fontId="3"/>
  <pageMargins left="0.70866141732283472" right="0.70866141732283472" top="0.74803149606299213" bottom="0.74803149606299213" header="0.31496062992125984" footer="0.31496062992125984"/>
  <pageSetup paperSize="9" scale="6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31"/>
  <sheetViews>
    <sheetView view="pageBreakPreview" topLeftCell="A4" zoomScaleNormal="100" zoomScaleSheetLayoutView="100" workbookViewId="0">
      <selection activeCell="G14" sqref="G14"/>
    </sheetView>
  </sheetViews>
  <sheetFormatPr defaultColWidth="8.875" defaultRowHeight="11.25" x14ac:dyDescent="0.15"/>
  <cols>
    <col min="1" max="1" width="39.5" style="6" customWidth="1"/>
    <col min="2" max="7" width="19.75" style="6" customWidth="1"/>
    <col min="8" max="16384" width="8.875" style="6"/>
  </cols>
  <sheetData>
    <row r="1" spans="1:7" ht="21" x14ac:dyDescent="0.2">
      <c r="A1" s="7" t="s">
        <v>0</v>
      </c>
    </row>
    <row r="2" spans="1:7" ht="13.5" x14ac:dyDescent="0.15">
      <c r="A2" s="4" t="str">
        <f>'１．①有形固定資産の明細'!$A$2</f>
        <v>自治体名：茂原市</v>
      </c>
    </row>
    <row r="3" spans="1:7" ht="13.5" x14ac:dyDescent="0.15">
      <c r="A3" s="4" t="str">
        <f>'３．③投資及び出資金の明細 '!$A$3</f>
        <v>年度：令和６年度</v>
      </c>
    </row>
    <row r="4" spans="1:7" ht="13.5" x14ac:dyDescent="0.15">
      <c r="A4" s="4" t="str">
        <f>'３．③投資及び出資金の明細 '!$A$4</f>
        <v>会計：一般会計等</v>
      </c>
      <c r="G4" s="8" t="s">
        <v>11</v>
      </c>
    </row>
    <row r="5" spans="1:7" ht="22.5" customHeight="1" x14ac:dyDescent="0.1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3" t="s">
        <v>6</v>
      </c>
      <c r="G5" s="3" t="s">
        <v>7</v>
      </c>
    </row>
    <row r="6" spans="1:7" ht="18" customHeight="1" x14ac:dyDescent="0.15">
      <c r="A6" s="10" t="s">
        <v>206</v>
      </c>
      <c r="B6" s="11">
        <f t="shared" ref="B6:G6" si="0">SUM(B7:B9)</f>
        <v>3783676180</v>
      </c>
      <c r="C6" s="11">
        <f t="shared" si="0"/>
        <v>150000000</v>
      </c>
      <c r="D6" s="11">
        <f t="shared" si="0"/>
        <v>0</v>
      </c>
      <c r="E6" s="11">
        <f t="shared" si="0"/>
        <v>0</v>
      </c>
      <c r="F6" s="11">
        <f t="shared" si="0"/>
        <v>3933676180</v>
      </c>
      <c r="G6" s="11">
        <f t="shared" si="0"/>
        <v>3933676180</v>
      </c>
    </row>
    <row r="7" spans="1:7" ht="18" customHeight="1" x14ac:dyDescent="0.15">
      <c r="A7" s="5" t="s">
        <v>9</v>
      </c>
      <c r="B7" s="1">
        <v>3088869192</v>
      </c>
      <c r="C7" s="1"/>
      <c r="D7" s="1"/>
      <c r="E7" s="1"/>
      <c r="F7" s="1">
        <f>SUM(B7:E7)</f>
        <v>3088869192</v>
      </c>
      <c r="G7" s="1">
        <f t="shared" ref="G7:G20" si="1">F7</f>
        <v>3088869192</v>
      </c>
    </row>
    <row r="8" spans="1:7" ht="18" customHeight="1" x14ac:dyDescent="0.15">
      <c r="A8" s="5" t="s">
        <v>10</v>
      </c>
      <c r="B8" s="1">
        <v>212511540</v>
      </c>
      <c r="C8" s="1"/>
      <c r="D8" s="1"/>
      <c r="E8" s="1"/>
      <c r="F8" s="1">
        <f t="shared" ref="F8:F12" si="2">SUM(B8:E8)</f>
        <v>212511540</v>
      </c>
      <c r="G8" s="15">
        <f t="shared" si="1"/>
        <v>212511540</v>
      </c>
    </row>
    <row r="9" spans="1:7" ht="18" customHeight="1" x14ac:dyDescent="0.15">
      <c r="A9" s="5" t="s">
        <v>12</v>
      </c>
      <c r="B9" s="1">
        <f t="shared" ref="B9:C9" si="3">SUM(B10:B21)</f>
        <v>482295448</v>
      </c>
      <c r="C9" s="1">
        <f t="shared" si="3"/>
        <v>150000000</v>
      </c>
      <c r="D9" s="1">
        <f t="shared" ref="D9:G9" si="4">SUM(D10:D21)</f>
        <v>0</v>
      </c>
      <c r="E9" s="1">
        <f t="shared" si="4"/>
        <v>0</v>
      </c>
      <c r="F9" s="1">
        <f t="shared" si="4"/>
        <v>632295448</v>
      </c>
      <c r="G9" s="1">
        <f t="shared" si="4"/>
        <v>632295448</v>
      </c>
    </row>
    <row r="10" spans="1:7" ht="18" customHeight="1" x14ac:dyDescent="0.15">
      <c r="A10" s="12" t="s">
        <v>252</v>
      </c>
      <c r="B10" s="13">
        <v>0</v>
      </c>
      <c r="C10" s="13"/>
      <c r="D10" s="13"/>
      <c r="E10" s="13"/>
      <c r="F10" s="13">
        <f t="shared" si="2"/>
        <v>0</v>
      </c>
      <c r="G10" s="13">
        <f t="shared" si="1"/>
        <v>0</v>
      </c>
    </row>
    <row r="11" spans="1:7" ht="18" customHeight="1" x14ac:dyDescent="0.15">
      <c r="A11" s="14" t="s">
        <v>253</v>
      </c>
      <c r="B11" s="15">
        <v>13000000</v>
      </c>
      <c r="C11" s="15"/>
      <c r="D11" s="15"/>
      <c r="E11" s="15">
        <f>13000000-B11</f>
        <v>0</v>
      </c>
      <c r="F11" s="15">
        <f t="shared" si="2"/>
        <v>13000000</v>
      </c>
      <c r="G11" s="15">
        <f t="shared" si="1"/>
        <v>13000000</v>
      </c>
    </row>
    <row r="12" spans="1:7" ht="18" customHeight="1" x14ac:dyDescent="0.15">
      <c r="A12" s="14" t="s">
        <v>254</v>
      </c>
      <c r="B12" s="15">
        <v>0</v>
      </c>
      <c r="C12" s="15"/>
      <c r="D12" s="15"/>
      <c r="E12" s="15"/>
      <c r="F12" s="15">
        <f t="shared" si="2"/>
        <v>0</v>
      </c>
      <c r="G12" s="15">
        <f t="shared" si="1"/>
        <v>0</v>
      </c>
    </row>
    <row r="13" spans="1:7" ht="18" customHeight="1" x14ac:dyDescent="0.15">
      <c r="A13" s="14" t="s">
        <v>255</v>
      </c>
      <c r="B13" s="15">
        <v>30634770</v>
      </c>
      <c r="C13" s="15"/>
      <c r="D13" s="15"/>
      <c r="E13" s="15"/>
      <c r="F13" s="15">
        <f t="shared" ref="F13:F15" si="5">SUM(B13:E13)</f>
        <v>30634770</v>
      </c>
      <c r="G13" s="15">
        <f t="shared" si="1"/>
        <v>30634770</v>
      </c>
    </row>
    <row r="14" spans="1:7" ht="18" customHeight="1" x14ac:dyDescent="0.15">
      <c r="A14" s="14" t="s">
        <v>256</v>
      </c>
      <c r="B14" s="15">
        <v>15693091</v>
      </c>
      <c r="C14" s="15"/>
      <c r="D14" s="15"/>
      <c r="E14" s="15"/>
      <c r="F14" s="15">
        <f t="shared" si="5"/>
        <v>15693091</v>
      </c>
      <c r="G14" s="15">
        <f t="shared" si="1"/>
        <v>15693091</v>
      </c>
    </row>
    <row r="15" spans="1:7" ht="18" customHeight="1" x14ac:dyDescent="0.15">
      <c r="A15" s="14" t="s">
        <v>257</v>
      </c>
      <c r="B15" s="15">
        <v>80075466</v>
      </c>
      <c r="C15" s="15">
        <v>50000000</v>
      </c>
      <c r="D15" s="15"/>
      <c r="E15" s="15"/>
      <c r="F15" s="15">
        <f t="shared" si="5"/>
        <v>130075466</v>
      </c>
      <c r="G15" s="15">
        <f t="shared" si="1"/>
        <v>130075466</v>
      </c>
    </row>
    <row r="16" spans="1:7" ht="18" customHeight="1" x14ac:dyDescent="0.15">
      <c r="A16" s="14" t="s">
        <v>258</v>
      </c>
      <c r="B16" s="15">
        <v>52004431</v>
      </c>
      <c r="C16" s="15"/>
      <c r="D16" s="15"/>
      <c r="E16" s="15"/>
      <c r="F16" s="15">
        <f t="shared" ref="F16:F19" si="6">SUM(B16:E16)</f>
        <v>52004431</v>
      </c>
      <c r="G16" s="15">
        <f t="shared" si="1"/>
        <v>52004431</v>
      </c>
    </row>
    <row r="17" spans="1:7" ht="18" customHeight="1" x14ac:dyDescent="0.15">
      <c r="A17" s="14" t="s">
        <v>259</v>
      </c>
      <c r="B17" s="15">
        <v>11454910</v>
      </c>
      <c r="C17" s="15"/>
      <c r="D17" s="15"/>
      <c r="E17" s="15"/>
      <c r="F17" s="15">
        <f t="shared" si="6"/>
        <v>11454910</v>
      </c>
      <c r="G17" s="15">
        <f t="shared" si="1"/>
        <v>11454910</v>
      </c>
    </row>
    <row r="18" spans="1:7" ht="18" customHeight="1" x14ac:dyDescent="0.15">
      <c r="A18" s="14" t="s">
        <v>260</v>
      </c>
      <c r="B18" s="15">
        <v>115461790</v>
      </c>
      <c r="C18" s="15"/>
      <c r="D18" s="15"/>
      <c r="E18" s="15"/>
      <c r="F18" s="15">
        <f t="shared" si="6"/>
        <v>115461790</v>
      </c>
      <c r="G18" s="15">
        <f t="shared" si="1"/>
        <v>115461790</v>
      </c>
    </row>
    <row r="19" spans="1:7" ht="18" customHeight="1" x14ac:dyDescent="0.15">
      <c r="A19" s="14" t="s">
        <v>261</v>
      </c>
      <c r="B19" s="15">
        <v>127941207</v>
      </c>
      <c r="C19" s="15">
        <v>100000000</v>
      </c>
      <c r="D19" s="15"/>
      <c r="E19" s="15"/>
      <c r="F19" s="15">
        <f t="shared" si="6"/>
        <v>227941207</v>
      </c>
      <c r="G19" s="15">
        <f t="shared" si="1"/>
        <v>227941207</v>
      </c>
    </row>
    <row r="20" spans="1:7" ht="18" customHeight="1" x14ac:dyDescent="0.15">
      <c r="A20" s="14" t="s">
        <v>262</v>
      </c>
      <c r="B20" s="15">
        <v>36029783</v>
      </c>
      <c r="C20" s="15"/>
      <c r="D20" s="15"/>
      <c r="E20" s="15"/>
      <c r="F20" s="15">
        <f t="shared" ref="F20" si="7">SUM(B20:E20)</f>
        <v>36029783</v>
      </c>
      <c r="G20" s="15">
        <f t="shared" si="1"/>
        <v>36029783</v>
      </c>
    </row>
    <row r="21" spans="1:7" ht="18" customHeight="1" x14ac:dyDescent="0.15">
      <c r="A21" s="14"/>
      <c r="B21" s="15"/>
      <c r="C21" s="15"/>
      <c r="D21" s="15"/>
      <c r="E21" s="15"/>
      <c r="F21" s="15"/>
      <c r="G21" s="15"/>
    </row>
    <row r="22" spans="1:7" ht="18" customHeight="1" x14ac:dyDescent="0.15">
      <c r="A22" s="14"/>
      <c r="B22" s="15"/>
      <c r="C22" s="15"/>
      <c r="D22" s="15"/>
      <c r="E22" s="15"/>
      <c r="F22" s="15"/>
      <c r="G22" s="15"/>
    </row>
    <row r="23" spans="1:7" ht="18" customHeight="1" x14ac:dyDescent="0.15">
      <c r="A23" s="14"/>
      <c r="B23" s="15"/>
      <c r="C23" s="15"/>
      <c r="D23" s="15"/>
      <c r="E23" s="15"/>
      <c r="F23" s="15"/>
      <c r="G23" s="15"/>
    </row>
    <row r="24" spans="1:7" ht="18" customHeight="1" x14ac:dyDescent="0.15">
      <c r="A24" s="14"/>
      <c r="B24" s="15"/>
      <c r="C24" s="15"/>
      <c r="D24" s="15"/>
      <c r="E24" s="15"/>
      <c r="F24" s="15"/>
      <c r="G24" s="15"/>
    </row>
    <row r="25" spans="1:7" ht="18" customHeight="1" x14ac:dyDescent="0.15">
      <c r="A25" s="14"/>
      <c r="B25" s="15"/>
      <c r="C25" s="15"/>
      <c r="D25" s="15"/>
      <c r="E25" s="15"/>
      <c r="F25" s="15"/>
      <c r="G25" s="15"/>
    </row>
    <row r="26" spans="1:7" ht="18" customHeight="1" x14ac:dyDescent="0.15">
      <c r="A26" s="14"/>
      <c r="B26" s="15"/>
      <c r="C26" s="15"/>
      <c r="D26" s="15"/>
      <c r="E26" s="15"/>
      <c r="F26" s="15"/>
      <c r="G26" s="15"/>
    </row>
    <row r="27" spans="1:7" ht="18" customHeight="1" x14ac:dyDescent="0.15">
      <c r="A27" s="14"/>
      <c r="B27" s="15"/>
      <c r="C27" s="15"/>
      <c r="D27" s="15"/>
      <c r="E27" s="15"/>
      <c r="F27" s="15"/>
      <c r="G27" s="15"/>
    </row>
    <row r="28" spans="1:7" ht="18" customHeight="1" x14ac:dyDescent="0.15">
      <c r="A28" s="14"/>
      <c r="B28" s="15"/>
      <c r="C28" s="15"/>
      <c r="D28" s="15"/>
      <c r="E28" s="15"/>
      <c r="F28" s="15"/>
      <c r="G28" s="15"/>
    </row>
    <row r="29" spans="1:7" ht="18" customHeight="1" x14ac:dyDescent="0.15">
      <c r="A29" s="14"/>
      <c r="B29" s="15"/>
      <c r="C29" s="15"/>
      <c r="D29" s="15"/>
      <c r="E29" s="15"/>
      <c r="F29" s="15"/>
      <c r="G29" s="15"/>
    </row>
    <row r="30" spans="1:7" ht="18" customHeight="1" x14ac:dyDescent="0.15">
      <c r="A30" s="5"/>
      <c r="B30" s="1"/>
      <c r="C30" s="1"/>
      <c r="D30" s="1"/>
      <c r="E30" s="1"/>
      <c r="F30" s="1"/>
      <c r="G30" s="1"/>
    </row>
    <row r="31" spans="1:7" ht="18" customHeight="1" x14ac:dyDescent="0.15">
      <c r="A31" s="9" t="s">
        <v>8</v>
      </c>
      <c r="B31" s="1">
        <f>B22+B6+B28+B25</f>
        <v>3783676180</v>
      </c>
      <c r="C31" s="1">
        <f t="shared" ref="C31:G31" si="8">C22+C6+C28+C25</f>
        <v>150000000</v>
      </c>
      <c r="D31" s="1">
        <f t="shared" si="8"/>
        <v>0</v>
      </c>
      <c r="E31" s="1">
        <f t="shared" si="8"/>
        <v>0</v>
      </c>
      <c r="F31" s="1">
        <f>F22+F6+F28+F25</f>
        <v>3933676180</v>
      </c>
      <c r="G31" s="1">
        <f t="shared" si="8"/>
        <v>3933676180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8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18"/>
  <sheetViews>
    <sheetView view="pageBreakPreview" zoomScaleNormal="100" zoomScaleSheetLayoutView="100" workbookViewId="0">
      <selection activeCell="C8" sqref="C8:C9"/>
    </sheetView>
  </sheetViews>
  <sheetFormatPr defaultColWidth="8.875" defaultRowHeight="11.25" x14ac:dyDescent="0.15"/>
  <cols>
    <col min="1" max="1" width="3.125" style="6" customWidth="1"/>
    <col min="2" max="2" width="35.75" style="6" customWidth="1"/>
    <col min="3" max="3" width="19.75" style="6" customWidth="1"/>
    <col min="4" max="6" width="19.375" style="6" customWidth="1"/>
    <col min="7" max="7" width="19.75" style="6" customWidth="1"/>
    <col min="8" max="16384" width="8.875" style="6"/>
  </cols>
  <sheetData>
    <row r="1" spans="1:7" ht="21" x14ac:dyDescent="0.2">
      <c r="A1" s="7" t="s">
        <v>118</v>
      </c>
      <c r="B1" s="7"/>
    </row>
    <row r="2" spans="1:7" ht="13.5" x14ac:dyDescent="0.15">
      <c r="A2" s="4" t="str">
        <f>'１．①有形固定資産の明細'!$A$2</f>
        <v>自治体名：茂原市</v>
      </c>
      <c r="B2" s="4"/>
    </row>
    <row r="3" spans="1:7" ht="13.5" x14ac:dyDescent="0.15">
      <c r="A3" s="4" t="str">
        <f>'３．③投資及び出資金の明細 '!$A$3</f>
        <v>年度：令和６年度</v>
      </c>
      <c r="B3" s="4"/>
    </row>
    <row r="4" spans="1:7" ht="13.5" x14ac:dyDescent="0.15">
      <c r="A4" s="4" t="str">
        <f>'３．③投資及び出資金の明細 '!$A$4</f>
        <v>会計：一般会計等</v>
      </c>
      <c r="G4" s="8" t="s">
        <v>11</v>
      </c>
    </row>
    <row r="5" spans="1:7" ht="22.5" customHeight="1" x14ac:dyDescent="0.15">
      <c r="A5" s="94" t="s">
        <v>119</v>
      </c>
      <c r="B5" s="95"/>
      <c r="C5" s="98" t="s">
        <v>120</v>
      </c>
      <c r="D5" s="98"/>
      <c r="E5" s="98" t="s">
        <v>121</v>
      </c>
      <c r="F5" s="98"/>
      <c r="G5" s="99" t="s">
        <v>122</v>
      </c>
    </row>
    <row r="6" spans="1:7" ht="22.5" customHeight="1" x14ac:dyDescent="0.15">
      <c r="A6" s="96"/>
      <c r="B6" s="97"/>
      <c r="C6" s="2" t="s">
        <v>123</v>
      </c>
      <c r="D6" s="3" t="s">
        <v>124</v>
      </c>
      <c r="E6" s="2" t="s">
        <v>123</v>
      </c>
      <c r="F6" s="3" t="s">
        <v>124</v>
      </c>
      <c r="G6" s="98"/>
    </row>
    <row r="7" spans="1:7" ht="18" customHeight="1" x14ac:dyDescent="0.15">
      <c r="A7" s="10" t="s">
        <v>206</v>
      </c>
      <c r="B7" s="52"/>
      <c r="C7" s="11">
        <f>SUM(C8:C9)</f>
        <v>119355250</v>
      </c>
      <c r="D7" s="11">
        <f t="shared" ref="D7:G7" si="0">SUM(D8:D9)</f>
        <v>0</v>
      </c>
      <c r="E7" s="11">
        <f t="shared" si="0"/>
        <v>0</v>
      </c>
      <c r="F7" s="11">
        <f t="shared" si="0"/>
        <v>0</v>
      </c>
      <c r="G7" s="11">
        <f t="shared" si="0"/>
        <v>119355250</v>
      </c>
    </row>
    <row r="8" spans="1:7" ht="18" customHeight="1" x14ac:dyDescent="0.15">
      <c r="A8" s="21"/>
      <c r="B8" s="22" t="s">
        <v>263</v>
      </c>
      <c r="C8" s="13">
        <v>112481750</v>
      </c>
      <c r="D8" s="13"/>
      <c r="E8" s="13"/>
      <c r="F8" s="13"/>
      <c r="G8" s="13">
        <f>SUM(C8:F8)</f>
        <v>112481750</v>
      </c>
    </row>
    <row r="9" spans="1:7" ht="18" customHeight="1" x14ac:dyDescent="0.15">
      <c r="A9" s="21"/>
      <c r="B9" s="22" t="s">
        <v>270</v>
      </c>
      <c r="C9" s="13">
        <v>6873500</v>
      </c>
      <c r="D9" s="13"/>
      <c r="E9" s="13"/>
      <c r="F9" s="13"/>
      <c r="G9" s="13">
        <f>SUM(C9:F9)</f>
        <v>6873500</v>
      </c>
    </row>
    <row r="10" spans="1:7" ht="18" customHeight="1" x14ac:dyDescent="0.15">
      <c r="A10" s="21"/>
      <c r="B10" s="22"/>
      <c r="C10" s="13"/>
      <c r="D10" s="13"/>
      <c r="E10" s="13"/>
      <c r="F10" s="13"/>
      <c r="G10" s="13"/>
    </row>
    <row r="11" spans="1:7" ht="18" customHeight="1" x14ac:dyDescent="0.15">
      <c r="A11" s="21"/>
      <c r="B11" s="22"/>
      <c r="C11" s="13"/>
      <c r="D11" s="13"/>
      <c r="E11" s="13"/>
      <c r="F11" s="13"/>
      <c r="G11" s="13"/>
    </row>
    <row r="12" spans="1:7" ht="18" customHeight="1" x14ac:dyDescent="0.15">
      <c r="A12" s="21"/>
      <c r="B12" s="22"/>
      <c r="C12" s="13"/>
      <c r="D12" s="13"/>
      <c r="E12" s="13"/>
      <c r="F12" s="13"/>
      <c r="G12" s="13"/>
    </row>
    <row r="13" spans="1:7" ht="18" customHeight="1" x14ac:dyDescent="0.15">
      <c r="A13" s="21"/>
      <c r="B13" s="22"/>
      <c r="C13" s="13"/>
      <c r="D13" s="13"/>
      <c r="E13" s="13"/>
      <c r="F13" s="13"/>
      <c r="G13" s="13"/>
    </row>
    <row r="14" spans="1:7" ht="18" customHeight="1" x14ac:dyDescent="0.15">
      <c r="A14" s="21"/>
      <c r="B14" s="22"/>
      <c r="C14" s="13"/>
      <c r="D14" s="13"/>
      <c r="E14" s="13"/>
      <c r="F14" s="13"/>
      <c r="G14" s="13"/>
    </row>
    <row r="15" spans="1:7" ht="18" customHeight="1" x14ac:dyDescent="0.15">
      <c r="A15" s="21"/>
      <c r="B15" s="22"/>
      <c r="C15" s="13"/>
      <c r="D15" s="13"/>
      <c r="E15" s="13"/>
      <c r="F15" s="13"/>
      <c r="G15" s="13"/>
    </row>
    <row r="16" spans="1:7" ht="18" customHeight="1" x14ac:dyDescent="0.15">
      <c r="A16" s="21"/>
      <c r="B16" s="22"/>
      <c r="C16" s="13"/>
      <c r="D16" s="13"/>
      <c r="E16" s="13"/>
      <c r="F16" s="13"/>
      <c r="G16" s="13"/>
    </row>
    <row r="17" spans="1:7" ht="18" customHeight="1" x14ac:dyDescent="0.15">
      <c r="A17" s="21"/>
      <c r="B17" s="22"/>
      <c r="C17" s="13"/>
      <c r="D17" s="13"/>
      <c r="E17" s="13"/>
      <c r="F17" s="13"/>
      <c r="G17" s="13"/>
    </row>
    <row r="18" spans="1:7" ht="18" customHeight="1" x14ac:dyDescent="0.15">
      <c r="A18" s="100" t="s">
        <v>8</v>
      </c>
      <c r="B18" s="101"/>
      <c r="C18" s="1">
        <f>C7+C12</f>
        <v>119355250</v>
      </c>
      <c r="D18" s="1">
        <f t="shared" ref="D18:G18" si="1">D7+D12</f>
        <v>0</v>
      </c>
      <c r="E18" s="1">
        <f t="shared" si="1"/>
        <v>0</v>
      </c>
      <c r="F18" s="1">
        <f t="shared" si="1"/>
        <v>0</v>
      </c>
      <c r="G18" s="1">
        <f t="shared" si="1"/>
        <v>119355250</v>
      </c>
    </row>
  </sheetData>
  <mergeCells count="5">
    <mergeCell ref="A5:B6"/>
    <mergeCell ref="C5:D5"/>
    <mergeCell ref="E5:F5"/>
    <mergeCell ref="G5:G6"/>
    <mergeCell ref="A18:B18"/>
  </mergeCells>
  <phoneticPr fontId="3"/>
  <pageMargins left="0.70866141732283472" right="0.70866141732283472" top="0.74803149606299213" bottom="0.74803149606299213" header="0.31496062992125984" footer="0.31496062992125984"/>
  <pageSetup paperSize="9" scale="9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36"/>
  <sheetViews>
    <sheetView view="pageBreakPreview" topLeftCell="A7" zoomScaleNormal="100" zoomScaleSheetLayoutView="100" workbookViewId="0">
      <selection activeCell="D19" sqref="D19"/>
    </sheetView>
  </sheetViews>
  <sheetFormatPr defaultColWidth="8.875" defaultRowHeight="11.25" x14ac:dyDescent="0.15"/>
  <cols>
    <col min="1" max="1" width="54.25" style="6" customWidth="1"/>
    <col min="2" max="2" width="19.75" style="6" customWidth="1"/>
    <col min="3" max="3" width="19.75" style="53" customWidth="1"/>
    <col min="4" max="4" width="10" style="6" bestFit="1" customWidth="1"/>
    <col min="5" max="7" width="8.875" style="6"/>
    <col min="8" max="8" width="19.875" style="6" customWidth="1"/>
    <col min="9" max="9" width="8.875" style="6"/>
    <col min="10" max="10" width="10.75" style="6" customWidth="1"/>
    <col min="11" max="16384" width="8.875" style="6"/>
  </cols>
  <sheetData>
    <row r="1" spans="1:6" ht="21" x14ac:dyDescent="0.2">
      <c r="A1" s="7" t="s">
        <v>127</v>
      </c>
    </row>
    <row r="2" spans="1:6" ht="13.5" x14ac:dyDescent="0.15">
      <c r="A2" s="4" t="str">
        <f>'１．①有形固定資産の明細'!$A$2</f>
        <v>自治体名：茂原市</v>
      </c>
    </row>
    <row r="3" spans="1:6" ht="13.5" x14ac:dyDescent="0.15">
      <c r="A3" s="4" t="str">
        <f>'３．③投資及び出資金の明細 '!$A$3</f>
        <v>年度：令和６年度</v>
      </c>
    </row>
    <row r="4" spans="1:6" ht="13.5" x14ac:dyDescent="0.15">
      <c r="A4" s="4" t="str">
        <f>'３．③投資及び出資金の明細 '!$A$4</f>
        <v>会計：一般会計等</v>
      </c>
      <c r="C4" s="34" t="s">
        <v>11</v>
      </c>
    </row>
    <row r="5" spans="1:6" ht="22.5" customHeight="1" x14ac:dyDescent="0.15">
      <c r="A5" s="2" t="s">
        <v>119</v>
      </c>
      <c r="B5" s="2" t="s">
        <v>123</v>
      </c>
      <c r="C5" s="2" t="s">
        <v>128</v>
      </c>
    </row>
    <row r="6" spans="1:6" ht="22.5" customHeight="1" x14ac:dyDescent="0.15">
      <c r="A6" s="5" t="s">
        <v>129</v>
      </c>
      <c r="B6" s="1"/>
      <c r="C6" s="1"/>
      <c r="D6" s="82">
        <v>51108983</v>
      </c>
    </row>
    <row r="7" spans="1:6" ht="18" customHeight="1" x14ac:dyDescent="0.15">
      <c r="A7" s="10" t="s">
        <v>206</v>
      </c>
      <c r="B7" s="11">
        <f>SUM(B8:B14)</f>
        <v>301855815</v>
      </c>
      <c r="C7" s="11">
        <f>SUM(C8:C14)</f>
        <v>38094203.853</v>
      </c>
      <c r="D7" s="6">
        <f>B7*D8</f>
        <v>38094203.853</v>
      </c>
      <c r="E7" s="6">
        <f>B7+B30</f>
        <v>310710602</v>
      </c>
      <c r="F7" s="6">
        <f>C7+C30</f>
        <v>39211677.972400002</v>
      </c>
    </row>
    <row r="8" spans="1:6" ht="18" customHeight="1" x14ac:dyDescent="0.15">
      <c r="A8" s="5" t="s">
        <v>324</v>
      </c>
      <c r="B8" s="1">
        <v>116374763</v>
      </c>
      <c r="C8" s="88">
        <f>B8*$D$8</f>
        <v>14686495.090600001</v>
      </c>
      <c r="D8" s="83">
        <v>0.12620000000000001</v>
      </c>
    </row>
    <row r="9" spans="1:6" ht="18" customHeight="1" x14ac:dyDescent="0.15">
      <c r="A9" s="5" t="s">
        <v>234</v>
      </c>
      <c r="B9" s="1">
        <v>9775517</v>
      </c>
      <c r="C9" s="88">
        <f t="shared" ref="C9:C14" si="0">B9*$D$8</f>
        <v>1233670.2454000001</v>
      </c>
    </row>
    <row r="10" spans="1:6" ht="18" customHeight="1" x14ac:dyDescent="0.15">
      <c r="A10" s="5" t="s">
        <v>235</v>
      </c>
      <c r="B10" s="1">
        <v>151100691</v>
      </c>
      <c r="C10" s="88">
        <f t="shared" si="0"/>
        <v>19068907.2042</v>
      </c>
      <c r="D10" s="6">
        <v>8.8000000000000005E-3</v>
      </c>
    </row>
    <row r="11" spans="1:6" ht="18" customHeight="1" x14ac:dyDescent="0.15">
      <c r="A11" s="5" t="s">
        <v>236</v>
      </c>
      <c r="B11" s="1">
        <v>12456327</v>
      </c>
      <c r="C11" s="88">
        <f t="shared" si="0"/>
        <v>1571988.4674000002</v>
      </c>
      <c r="D11" s="6">
        <v>0.12620000000000001</v>
      </c>
    </row>
    <row r="12" spans="1:6" ht="18" customHeight="1" x14ac:dyDescent="0.15">
      <c r="A12" s="5" t="s">
        <v>237</v>
      </c>
      <c r="B12" s="1">
        <v>11564809</v>
      </c>
      <c r="C12" s="88">
        <f t="shared" si="0"/>
        <v>1459478.8958000001</v>
      </c>
    </row>
    <row r="13" spans="1:6" ht="18" customHeight="1" x14ac:dyDescent="0.15">
      <c r="A13" s="5" t="s">
        <v>322</v>
      </c>
      <c r="B13" s="1">
        <v>433400</v>
      </c>
      <c r="C13" s="88">
        <f t="shared" si="0"/>
        <v>54695.08</v>
      </c>
    </row>
    <row r="14" spans="1:6" ht="18" customHeight="1" x14ac:dyDescent="0.15">
      <c r="A14" s="5" t="s">
        <v>323</v>
      </c>
      <c r="B14" s="1">
        <v>150308</v>
      </c>
      <c r="C14" s="88">
        <f t="shared" si="0"/>
        <v>18968.869600000002</v>
      </c>
    </row>
    <row r="15" spans="1:6" ht="18" customHeight="1" x14ac:dyDescent="0.15">
      <c r="A15" s="5"/>
      <c r="B15" s="1"/>
      <c r="C15" s="25"/>
    </row>
    <row r="16" spans="1:6" ht="18" customHeight="1" thickBot="1" x14ac:dyDescent="0.2">
      <c r="A16" s="23" t="s">
        <v>130</v>
      </c>
      <c r="B16" s="24">
        <f>B7</f>
        <v>301855815</v>
      </c>
      <c r="C16" s="24">
        <f>C7</f>
        <v>38094203.853</v>
      </c>
    </row>
    <row r="17" spans="1:4" ht="18" customHeight="1" thickTop="1" x14ac:dyDescent="0.15">
      <c r="A17" s="5" t="s">
        <v>131</v>
      </c>
      <c r="B17" s="1"/>
      <c r="C17" s="1"/>
    </row>
    <row r="18" spans="1:4" ht="18" customHeight="1" x14ac:dyDescent="0.15">
      <c r="A18" s="10" t="s">
        <v>206</v>
      </c>
      <c r="B18" s="11">
        <f>SUM(B19:B33)</f>
        <v>103128202</v>
      </c>
      <c r="C18" s="91">
        <f>SUM(C19:C33)</f>
        <v>13014779.092399999</v>
      </c>
    </row>
    <row r="19" spans="1:4" ht="18" customHeight="1" x14ac:dyDescent="0.15">
      <c r="A19" s="5" t="s">
        <v>325</v>
      </c>
      <c r="B19" s="1">
        <v>26370</v>
      </c>
      <c r="C19" s="88">
        <f>B19*$D$8</f>
        <v>3327.8940000000002</v>
      </c>
    </row>
    <row r="20" spans="1:4" ht="18" customHeight="1" x14ac:dyDescent="0.15">
      <c r="A20" s="5" t="s">
        <v>326</v>
      </c>
      <c r="B20" s="1">
        <v>20820</v>
      </c>
      <c r="C20" s="88">
        <f t="shared" ref="C20:C33" si="1">B20*$D$8</f>
        <v>2627.4839999999999</v>
      </c>
      <c r="D20" s="83"/>
    </row>
    <row r="21" spans="1:4" ht="18" customHeight="1" x14ac:dyDescent="0.15">
      <c r="A21" s="5" t="s">
        <v>327</v>
      </c>
      <c r="B21" s="1">
        <v>3139000</v>
      </c>
      <c r="C21" s="88">
        <f t="shared" si="1"/>
        <v>396141.80000000005</v>
      </c>
    </row>
    <row r="22" spans="1:4" ht="18" customHeight="1" x14ac:dyDescent="0.15">
      <c r="A22" s="5" t="s">
        <v>328</v>
      </c>
      <c r="B22" s="1">
        <v>1595288</v>
      </c>
      <c r="C22" s="88">
        <f t="shared" si="1"/>
        <v>201325.3456</v>
      </c>
    </row>
    <row r="23" spans="1:4" ht="18" customHeight="1" x14ac:dyDescent="0.15">
      <c r="A23" s="5" t="s">
        <v>329</v>
      </c>
      <c r="B23" s="1">
        <v>3251451</v>
      </c>
      <c r="C23" s="88">
        <f t="shared" si="1"/>
        <v>410333.11620000005</v>
      </c>
    </row>
    <row r="24" spans="1:4" ht="18" customHeight="1" x14ac:dyDescent="0.15">
      <c r="A24" s="5" t="s">
        <v>330</v>
      </c>
      <c r="B24" s="1">
        <v>784700</v>
      </c>
      <c r="C24" s="88">
        <f t="shared" si="1"/>
        <v>99029.14</v>
      </c>
    </row>
    <row r="25" spans="1:4" ht="18" customHeight="1" x14ac:dyDescent="0.15">
      <c r="A25" s="5" t="s">
        <v>331</v>
      </c>
      <c r="B25" s="1">
        <v>657000</v>
      </c>
      <c r="C25" s="88">
        <f t="shared" si="1"/>
        <v>82913.400000000009</v>
      </c>
    </row>
    <row r="26" spans="1:4" ht="18" customHeight="1" x14ac:dyDescent="0.15">
      <c r="A26" s="5" t="s">
        <v>332</v>
      </c>
      <c r="B26" s="1">
        <v>1057000</v>
      </c>
      <c r="C26" s="88">
        <f t="shared" si="1"/>
        <v>133393.4</v>
      </c>
    </row>
    <row r="27" spans="1:4" ht="18" customHeight="1" x14ac:dyDescent="0.15">
      <c r="A27" s="5" t="s">
        <v>333</v>
      </c>
      <c r="B27" s="1">
        <v>700000</v>
      </c>
      <c r="C27" s="88">
        <f t="shared" si="1"/>
        <v>88340</v>
      </c>
    </row>
    <row r="28" spans="1:4" ht="18" customHeight="1" x14ac:dyDescent="0.15">
      <c r="A28" s="5" t="s">
        <v>334</v>
      </c>
      <c r="B28" s="1">
        <v>5329600</v>
      </c>
      <c r="C28" s="88">
        <f t="shared" si="1"/>
        <v>672595.52</v>
      </c>
    </row>
    <row r="29" spans="1:4" ht="18" customHeight="1" x14ac:dyDescent="0.15">
      <c r="A29" s="5" t="s">
        <v>335</v>
      </c>
      <c r="B29" s="1">
        <v>118000</v>
      </c>
      <c r="C29" s="88">
        <f t="shared" si="1"/>
        <v>14891.6</v>
      </c>
    </row>
    <row r="30" spans="1:4" ht="18" customHeight="1" x14ac:dyDescent="0.15">
      <c r="A30" s="5" t="s">
        <v>336</v>
      </c>
      <c r="B30" s="1">
        <v>8854787</v>
      </c>
      <c r="C30" s="88">
        <f t="shared" si="1"/>
        <v>1117474.1194</v>
      </c>
    </row>
    <row r="31" spans="1:4" ht="18" customHeight="1" x14ac:dyDescent="0.15">
      <c r="A31" s="5" t="s">
        <v>337</v>
      </c>
      <c r="B31" s="1">
        <v>59899420</v>
      </c>
      <c r="C31" s="88">
        <f t="shared" si="1"/>
        <v>7559306.8040000005</v>
      </c>
    </row>
    <row r="32" spans="1:4" ht="18" customHeight="1" x14ac:dyDescent="0.15">
      <c r="A32" s="5" t="s">
        <v>271</v>
      </c>
      <c r="B32" s="1">
        <v>4937581</v>
      </c>
      <c r="C32" s="88">
        <f t="shared" si="1"/>
        <v>623122.72220000008</v>
      </c>
    </row>
    <row r="33" spans="1:3" ht="18" customHeight="1" x14ac:dyDescent="0.15">
      <c r="A33" s="5" t="s">
        <v>272</v>
      </c>
      <c r="B33" s="1">
        <v>12757185</v>
      </c>
      <c r="C33" s="88">
        <f t="shared" si="1"/>
        <v>1609956.747</v>
      </c>
    </row>
    <row r="34" spans="1:3" ht="18" customHeight="1" thickBot="1" x14ac:dyDescent="0.2">
      <c r="A34" s="23" t="s">
        <v>130</v>
      </c>
      <c r="B34" s="24">
        <f>B18</f>
        <v>103128202</v>
      </c>
      <c r="C34" s="24">
        <f>C18</f>
        <v>13014779.092399999</v>
      </c>
    </row>
    <row r="35" spans="1:3" ht="18" customHeight="1" thickTop="1" x14ac:dyDescent="0.15">
      <c r="A35" s="9" t="s">
        <v>8</v>
      </c>
      <c r="B35" s="25">
        <f>B16+B34</f>
        <v>404984017</v>
      </c>
      <c r="C35" s="25">
        <f>C16+C34</f>
        <v>51108982.9454</v>
      </c>
    </row>
    <row r="36" spans="1:3" ht="18" customHeight="1" x14ac:dyDescent="0.15"/>
  </sheetData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r:id="rId1"/>
  <rowBreaks count="1" manualBreakCount="1">
    <brk id="16" max="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40"/>
  <sheetViews>
    <sheetView view="pageBreakPreview" topLeftCell="A10" zoomScaleNormal="100" zoomScaleSheetLayoutView="100" workbookViewId="0">
      <selection activeCell="F14" sqref="F14"/>
    </sheetView>
  </sheetViews>
  <sheetFormatPr defaultColWidth="8.875" defaultRowHeight="11.25" x14ac:dyDescent="0.15"/>
  <cols>
    <col min="1" max="1" width="45.75" style="6" customWidth="1"/>
    <col min="2" max="2" width="21.625" style="6" customWidth="1"/>
    <col min="3" max="3" width="21.625" style="53" customWidth="1"/>
    <col min="4" max="6" width="8.875" style="6"/>
    <col min="7" max="7" width="19.875" style="6" customWidth="1"/>
    <col min="8" max="8" width="8.875" style="6"/>
    <col min="9" max="9" width="10.75" style="6" customWidth="1"/>
    <col min="10" max="16384" width="8.875" style="6"/>
  </cols>
  <sheetData>
    <row r="1" spans="1:6" ht="21" x14ac:dyDescent="0.2">
      <c r="A1" s="7" t="s">
        <v>132</v>
      </c>
    </row>
    <row r="2" spans="1:6" ht="13.5" x14ac:dyDescent="0.15">
      <c r="A2" s="4" t="str">
        <f>'１．①有形固定資産の明細'!$A$2</f>
        <v>自治体名：茂原市</v>
      </c>
    </row>
    <row r="3" spans="1:6" ht="13.5" x14ac:dyDescent="0.15">
      <c r="A3" s="4" t="str">
        <f>'３．③投資及び出資金の明細 '!$A$3</f>
        <v>年度：令和６年度</v>
      </c>
    </row>
    <row r="4" spans="1:6" ht="13.5" x14ac:dyDescent="0.15">
      <c r="A4" s="4" t="str">
        <f>'３．③投資及び出資金の明細 '!$A$4</f>
        <v>会計：一般会計等</v>
      </c>
      <c r="C4" s="34" t="s">
        <v>11</v>
      </c>
    </row>
    <row r="5" spans="1:6" ht="22.5" customHeight="1" x14ac:dyDescent="0.15">
      <c r="A5" s="2" t="s">
        <v>119</v>
      </c>
      <c r="B5" s="2" t="s">
        <v>123</v>
      </c>
      <c r="C5" s="2" t="s">
        <v>128</v>
      </c>
    </row>
    <row r="6" spans="1:6" ht="22.5" customHeight="1" x14ac:dyDescent="0.15">
      <c r="A6" s="5" t="s">
        <v>133</v>
      </c>
      <c r="B6" s="1"/>
      <c r="C6" s="75"/>
    </row>
    <row r="7" spans="1:6" ht="18" customHeight="1" x14ac:dyDescent="0.15">
      <c r="A7" s="10" t="s">
        <v>206</v>
      </c>
      <c r="B7" s="11">
        <f>SUM(B8:B14)</f>
        <v>115656609</v>
      </c>
      <c r="C7" s="92">
        <f>SUM(C8:C14)</f>
        <v>1017778.1592000001</v>
      </c>
      <c r="D7" s="82">
        <v>1171237</v>
      </c>
      <c r="E7" s="6">
        <f>B7+B34</f>
        <v>121305938</v>
      </c>
      <c r="F7" s="6">
        <f>C7+C34</f>
        <v>1067492.2544000002</v>
      </c>
    </row>
    <row r="8" spans="1:6" ht="18" customHeight="1" x14ac:dyDescent="0.15">
      <c r="A8" s="5" t="s">
        <v>324</v>
      </c>
      <c r="B8" s="1">
        <v>45393355</v>
      </c>
      <c r="C8" s="89">
        <f>B8*$D$8</f>
        <v>399461.52400000003</v>
      </c>
      <c r="D8" s="90">
        <v>8.8000000000000005E-3</v>
      </c>
    </row>
    <row r="9" spans="1:6" ht="18" customHeight="1" x14ac:dyDescent="0.15">
      <c r="A9" s="5" t="s">
        <v>234</v>
      </c>
      <c r="B9" s="1">
        <v>4779500</v>
      </c>
      <c r="C9" s="89">
        <f t="shared" ref="C9:C14" si="0">B9*$D$8</f>
        <v>42059.600000000006</v>
      </c>
    </row>
    <row r="10" spans="1:6" ht="18" customHeight="1" x14ac:dyDescent="0.15">
      <c r="A10" s="5" t="s">
        <v>235</v>
      </c>
      <c r="B10" s="1">
        <v>54190343</v>
      </c>
      <c r="C10" s="89">
        <f t="shared" si="0"/>
        <v>476875.0184</v>
      </c>
      <c r="D10" s="6">
        <v>1.2199999999999999E-2</v>
      </c>
    </row>
    <row r="11" spans="1:6" ht="18" customHeight="1" x14ac:dyDescent="0.15">
      <c r="A11" s="5" t="s">
        <v>236</v>
      </c>
      <c r="B11" s="1">
        <v>6564910</v>
      </c>
      <c r="C11" s="89">
        <f t="shared" si="0"/>
        <v>57771.208000000006</v>
      </c>
      <c r="D11" s="6">
        <v>2005756</v>
      </c>
    </row>
    <row r="12" spans="1:6" ht="18" customHeight="1" x14ac:dyDescent="0.15">
      <c r="A12" s="5" t="s">
        <v>237</v>
      </c>
      <c r="B12" s="1">
        <v>4437121</v>
      </c>
      <c r="C12" s="89">
        <f t="shared" si="0"/>
        <v>39046.664800000006</v>
      </c>
    </row>
    <row r="13" spans="1:6" ht="18" customHeight="1" x14ac:dyDescent="0.15">
      <c r="A13" s="5" t="s">
        <v>322</v>
      </c>
      <c r="B13" s="1">
        <v>186000</v>
      </c>
      <c r="C13" s="89">
        <f t="shared" si="0"/>
        <v>1636.8000000000002</v>
      </c>
    </row>
    <row r="14" spans="1:6" ht="18" customHeight="1" x14ac:dyDescent="0.15">
      <c r="A14" s="5" t="s">
        <v>323</v>
      </c>
      <c r="B14" s="1">
        <v>105380</v>
      </c>
      <c r="C14" s="89">
        <f t="shared" si="0"/>
        <v>927.34400000000005</v>
      </c>
    </row>
    <row r="15" spans="1:6" ht="18" customHeight="1" x14ac:dyDescent="0.15">
      <c r="A15" s="12"/>
      <c r="B15" s="13"/>
      <c r="C15" s="81"/>
    </row>
    <row r="16" spans="1:6" ht="18" customHeight="1" thickBot="1" x14ac:dyDescent="0.2">
      <c r="A16" s="23" t="s">
        <v>130</v>
      </c>
      <c r="B16" s="24">
        <f>B7</f>
        <v>115656609</v>
      </c>
      <c r="C16" s="24">
        <f>C7</f>
        <v>1017778.1592000001</v>
      </c>
    </row>
    <row r="17" spans="1:3" ht="18" customHeight="1" thickTop="1" x14ac:dyDescent="0.15">
      <c r="A17" s="5" t="s">
        <v>134</v>
      </c>
      <c r="B17" s="1"/>
      <c r="C17" s="1"/>
    </row>
    <row r="18" spans="1:3" ht="18" customHeight="1" x14ac:dyDescent="0.15">
      <c r="A18" s="10" t="s">
        <v>206</v>
      </c>
      <c r="B18" s="11">
        <f>SUM(B19:B35)</f>
        <v>17438512</v>
      </c>
      <c r="C18" s="11">
        <f>SUM(C19:C35)</f>
        <v>153458.90560000003</v>
      </c>
    </row>
    <row r="19" spans="1:3" ht="18" customHeight="1" x14ac:dyDescent="0.15">
      <c r="A19" s="5" t="s">
        <v>325</v>
      </c>
      <c r="B19" s="1">
        <v>32000</v>
      </c>
      <c r="C19" s="89">
        <f t="shared" ref="C19:C34" si="1">B19*$D$8</f>
        <v>281.60000000000002</v>
      </c>
    </row>
    <row r="20" spans="1:3" ht="18" customHeight="1" x14ac:dyDescent="0.15">
      <c r="A20" s="5" t="s">
        <v>326</v>
      </c>
      <c r="B20" s="1">
        <v>9690</v>
      </c>
      <c r="C20" s="89">
        <f>B20*$D$8</f>
        <v>85.272000000000006</v>
      </c>
    </row>
    <row r="21" spans="1:3" ht="18" customHeight="1" x14ac:dyDescent="0.15">
      <c r="A21" s="5" t="s">
        <v>338</v>
      </c>
      <c r="B21" s="1">
        <v>111400</v>
      </c>
      <c r="C21" s="89">
        <f t="shared" si="1"/>
        <v>980.32</v>
      </c>
    </row>
    <row r="22" spans="1:3" ht="18" customHeight="1" x14ac:dyDescent="0.15">
      <c r="A22" s="5" t="s">
        <v>339</v>
      </c>
      <c r="B22" s="1">
        <v>600</v>
      </c>
      <c r="C22" s="89">
        <f t="shared" si="1"/>
        <v>5.28</v>
      </c>
    </row>
    <row r="23" spans="1:3" ht="18" customHeight="1" x14ac:dyDescent="0.15">
      <c r="A23" s="5" t="s">
        <v>340</v>
      </c>
      <c r="B23" s="1">
        <v>108000</v>
      </c>
      <c r="C23" s="89">
        <f t="shared" si="1"/>
        <v>950.40000000000009</v>
      </c>
    </row>
    <row r="24" spans="1:3" ht="18" customHeight="1" x14ac:dyDescent="0.15">
      <c r="A24" s="5" t="s">
        <v>327</v>
      </c>
      <c r="B24" s="1">
        <v>457750</v>
      </c>
      <c r="C24" s="89">
        <f t="shared" si="1"/>
        <v>4028.2000000000003</v>
      </c>
    </row>
    <row r="25" spans="1:3" ht="18" customHeight="1" x14ac:dyDescent="0.15">
      <c r="A25" s="5" t="s">
        <v>341</v>
      </c>
      <c r="B25" s="1">
        <v>729</v>
      </c>
      <c r="C25" s="89">
        <f t="shared" si="1"/>
        <v>6.4152000000000005</v>
      </c>
    </row>
    <row r="26" spans="1:3" ht="18" customHeight="1" x14ac:dyDescent="0.15">
      <c r="A26" s="5" t="s">
        <v>342</v>
      </c>
      <c r="B26" s="1">
        <v>536750</v>
      </c>
      <c r="C26" s="89">
        <f t="shared" si="1"/>
        <v>4723.4000000000005</v>
      </c>
    </row>
    <row r="27" spans="1:3" ht="18" customHeight="1" x14ac:dyDescent="0.15">
      <c r="A27" s="5" t="s">
        <v>343</v>
      </c>
      <c r="B27" s="1">
        <v>1628000</v>
      </c>
      <c r="C27" s="89">
        <f t="shared" si="1"/>
        <v>14326.400000000001</v>
      </c>
    </row>
    <row r="28" spans="1:3" ht="18" customHeight="1" x14ac:dyDescent="0.15">
      <c r="A28" s="5" t="s">
        <v>331</v>
      </c>
      <c r="B28" s="1">
        <v>134110</v>
      </c>
      <c r="C28" s="89">
        <f t="shared" si="1"/>
        <v>1180.1680000000001</v>
      </c>
    </row>
    <row r="29" spans="1:3" ht="18" customHeight="1" x14ac:dyDescent="0.15">
      <c r="A29" s="5" t="s">
        <v>334</v>
      </c>
      <c r="B29" s="1">
        <v>236600</v>
      </c>
      <c r="C29" s="89">
        <f t="shared" si="1"/>
        <v>2082.08</v>
      </c>
    </row>
    <row r="30" spans="1:3" ht="18" customHeight="1" x14ac:dyDescent="0.15">
      <c r="A30" s="5" t="s">
        <v>344</v>
      </c>
      <c r="B30" s="1">
        <v>18580</v>
      </c>
      <c r="C30" s="89">
        <f t="shared" si="1"/>
        <v>163.50400000000002</v>
      </c>
    </row>
    <row r="31" spans="1:3" ht="18" customHeight="1" x14ac:dyDescent="0.15">
      <c r="A31" s="5" t="s">
        <v>345</v>
      </c>
      <c r="B31" s="1">
        <v>3600</v>
      </c>
      <c r="C31" s="89">
        <f t="shared" si="1"/>
        <v>31.680000000000003</v>
      </c>
    </row>
    <row r="32" spans="1:3" ht="18" customHeight="1" x14ac:dyDescent="0.15">
      <c r="A32" s="5" t="s">
        <v>336</v>
      </c>
      <c r="B32" s="1">
        <v>391916</v>
      </c>
      <c r="C32" s="89">
        <f t="shared" si="1"/>
        <v>3448.8608000000004</v>
      </c>
    </row>
    <row r="33" spans="1:3" ht="18" customHeight="1" x14ac:dyDescent="0.15">
      <c r="A33" s="5" t="s">
        <v>346</v>
      </c>
      <c r="B33" s="1">
        <v>8119458</v>
      </c>
      <c r="C33" s="89">
        <f t="shared" si="1"/>
        <v>71451.2304</v>
      </c>
    </row>
    <row r="34" spans="1:3" ht="18" customHeight="1" x14ac:dyDescent="0.15">
      <c r="A34" s="5" t="s">
        <v>337</v>
      </c>
      <c r="B34" s="1">
        <v>5649329</v>
      </c>
      <c r="C34" s="89">
        <f t="shared" si="1"/>
        <v>49714.095200000003</v>
      </c>
    </row>
    <row r="35" spans="1:3" ht="18" customHeight="1" x14ac:dyDescent="0.15">
      <c r="A35" s="74"/>
      <c r="B35" s="75"/>
      <c r="C35" s="89"/>
    </row>
    <row r="36" spans="1:3" ht="18" customHeight="1" thickBot="1" x14ac:dyDescent="0.2">
      <c r="A36" s="23" t="s">
        <v>130</v>
      </c>
      <c r="B36" s="24">
        <f>B18</f>
        <v>17438512</v>
      </c>
      <c r="C36" s="24">
        <f>C18</f>
        <v>153458.90560000003</v>
      </c>
    </row>
    <row r="37" spans="1:3" ht="18" customHeight="1" thickTop="1" x14ac:dyDescent="0.15">
      <c r="A37" s="9" t="s">
        <v>8</v>
      </c>
      <c r="B37" s="25">
        <f>B16+B36</f>
        <v>133095121</v>
      </c>
      <c r="C37" s="25">
        <f>C16+C36</f>
        <v>1171237.0648000001</v>
      </c>
    </row>
    <row r="38" spans="1:3" ht="18" customHeight="1" x14ac:dyDescent="0.15"/>
    <row r="39" spans="1:3" ht="18" customHeight="1" x14ac:dyDescent="0.15"/>
    <row r="40" spans="1:3" ht="18" customHeight="1" x14ac:dyDescent="0.15"/>
  </sheetData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r:id="rId1"/>
  <rowBreaks count="1" manualBreakCount="1">
    <brk id="16" max="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376FC-7BDD-404E-8B8C-0CE5B0F92FD3}">
  <sheetPr>
    <pageSetUpPr fitToPage="1"/>
  </sheetPr>
  <dimension ref="A1:L43"/>
  <sheetViews>
    <sheetView view="pageBreakPreview" zoomScaleNormal="100" zoomScaleSheetLayoutView="100" workbookViewId="0">
      <selection activeCell="N12" sqref="N12"/>
    </sheetView>
  </sheetViews>
  <sheetFormatPr defaultColWidth="8.875" defaultRowHeight="11.25" x14ac:dyDescent="0.15"/>
  <cols>
    <col min="1" max="1" width="20.875" style="6" customWidth="1"/>
    <col min="2" max="2" width="14.875" style="6" customWidth="1"/>
    <col min="3" max="3" width="16.875" style="6" customWidth="1"/>
    <col min="4" max="11" width="14.875" style="6" customWidth="1"/>
    <col min="12" max="12" width="12" style="6" customWidth="1"/>
    <col min="13" max="16384" width="8.875" style="6"/>
  </cols>
  <sheetData>
    <row r="1" spans="1:11" ht="21" x14ac:dyDescent="0.2">
      <c r="A1" s="7" t="s">
        <v>135</v>
      </c>
    </row>
    <row r="2" spans="1:11" ht="13.5" x14ac:dyDescent="0.15">
      <c r="A2" s="4" t="str">
        <f>'１．①有形固定資産の明細'!$A$2</f>
        <v>自治体名：茂原市</v>
      </c>
    </row>
    <row r="3" spans="1:11" ht="13.5" x14ac:dyDescent="0.15">
      <c r="A3" s="4" t="str">
        <f>'３．③投資及び出資金の明細 '!$A$3</f>
        <v>年度：令和６年度</v>
      </c>
    </row>
    <row r="4" spans="1:11" ht="13.5" x14ac:dyDescent="0.15">
      <c r="A4" s="4" t="str">
        <f>'３．③投資及び出資金の明細 '!$A$4</f>
        <v>会計：一般会計等</v>
      </c>
      <c r="K4" s="8" t="s">
        <v>11</v>
      </c>
    </row>
    <row r="5" spans="1:11" ht="22.5" customHeight="1" x14ac:dyDescent="0.15">
      <c r="A5" s="98" t="s">
        <v>1</v>
      </c>
      <c r="B5" s="102" t="s">
        <v>136</v>
      </c>
      <c r="C5" s="26"/>
      <c r="D5" s="98" t="s">
        <v>137</v>
      </c>
      <c r="E5" s="99" t="s">
        <v>138</v>
      </c>
      <c r="F5" s="98" t="s">
        <v>139</v>
      </c>
      <c r="G5" s="99" t="s">
        <v>140</v>
      </c>
      <c r="H5" s="102" t="s">
        <v>141</v>
      </c>
      <c r="I5" s="27"/>
      <c r="J5" s="28"/>
      <c r="K5" s="98" t="s">
        <v>5</v>
      </c>
    </row>
    <row r="6" spans="1:11" ht="22.5" customHeight="1" x14ac:dyDescent="0.15">
      <c r="A6" s="98"/>
      <c r="B6" s="98"/>
      <c r="C6" s="29" t="s">
        <v>142</v>
      </c>
      <c r="D6" s="98"/>
      <c r="E6" s="98"/>
      <c r="F6" s="98"/>
      <c r="G6" s="98"/>
      <c r="H6" s="98"/>
      <c r="I6" s="2" t="s">
        <v>143</v>
      </c>
      <c r="J6" s="2" t="s">
        <v>144</v>
      </c>
      <c r="K6" s="98"/>
    </row>
    <row r="7" spans="1:11" ht="18" customHeight="1" x14ac:dyDescent="0.15">
      <c r="A7" s="5" t="s">
        <v>316</v>
      </c>
      <c r="B7" s="1">
        <v>17707654597</v>
      </c>
      <c r="C7" s="30">
        <v>1878215855</v>
      </c>
      <c r="D7" s="1">
        <v>4269584016</v>
      </c>
      <c r="E7" s="1">
        <v>3433495609</v>
      </c>
      <c r="F7" s="1">
        <v>1139497994</v>
      </c>
      <c r="G7" s="1">
        <v>1758402080</v>
      </c>
      <c r="H7" s="1">
        <v>0</v>
      </c>
      <c r="I7" s="1">
        <v>0</v>
      </c>
      <c r="J7" s="1">
        <v>0</v>
      </c>
      <c r="K7" s="1">
        <v>7106674898</v>
      </c>
    </row>
    <row r="8" spans="1:11" ht="18" customHeight="1" x14ac:dyDescent="0.15">
      <c r="A8" s="5" t="s">
        <v>278</v>
      </c>
      <c r="B8" s="1">
        <v>2332559172</v>
      </c>
      <c r="C8" s="30">
        <v>164707631</v>
      </c>
      <c r="D8" s="1">
        <v>2325338984</v>
      </c>
      <c r="E8" s="1">
        <v>0</v>
      </c>
      <c r="F8" s="1">
        <v>0</v>
      </c>
      <c r="G8" s="1">
        <v>7220188</v>
      </c>
      <c r="H8" s="1"/>
      <c r="I8" s="1"/>
      <c r="J8" s="1"/>
      <c r="K8" s="1">
        <v>0</v>
      </c>
    </row>
    <row r="9" spans="1:11" ht="18" customHeight="1" x14ac:dyDescent="0.15">
      <c r="A9" s="5" t="s">
        <v>279</v>
      </c>
      <c r="B9" s="1">
        <v>317572219</v>
      </c>
      <c r="C9" s="30">
        <v>45920840</v>
      </c>
      <c r="D9" s="1">
        <v>247865522</v>
      </c>
      <c r="E9" s="1">
        <v>0</v>
      </c>
      <c r="F9" s="1">
        <v>0</v>
      </c>
      <c r="G9" s="1">
        <v>69706697</v>
      </c>
      <c r="H9" s="1"/>
      <c r="I9" s="1"/>
      <c r="J9" s="1"/>
      <c r="K9" s="1">
        <v>0</v>
      </c>
    </row>
    <row r="10" spans="1:11" ht="18" customHeight="1" x14ac:dyDescent="0.15">
      <c r="A10" s="5" t="s">
        <v>280</v>
      </c>
      <c r="B10" s="1">
        <v>296324891</v>
      </c>
      <c r="C10" s="30">
        <v>40734034</v>
      </c>
      <c r="D10" s="1">
        <v>296324891</v>
      </c>
      <c r="E10" s="1">
        <v>0</v>
      </c>
      <c r="F10" s="1">
        <v>0</v>
      </c>
      <c r="G10" s="1">
        <v>0</v>
      </c>
      <c r="H10" s="1"/>
      <c r="I10" s="1"/>
      <c r="J10" s="1"/>
      <c r="K10" s="1">
        <v>0</v>
      </c>
    </row>
    <row r="11" spans="1:11" ht="18" customHeight="1" x14ac:dyDescent="0.15">
      <c r="A11" s="5" t="s">
        <v>281</v>
      </c>
      <c r="B11" s="1">
        <v>2367020204</v>
      </c>
      <c r="C11" s="59">
        <v>400606937</v>
      </c>
      <c r="D11" s="60">
        <v>1076228123</v>
      </c>
      <c r="E11" s="51">
        <v>209194521</v>
      </c>
      <c r="F11" s="1">
        <v>780521977</v>
      </c>
      <c r="G11" s="1">
        <v>290563083</v>
      </c>
      <c r="H11" s="1"/>
      <c r="I11" s="1"/>
      <c r="J11" s="1"/>
      <c r="K11" s="1">
        <v>10512500</v>
      </c>
    </row>
    <row r="12" spans="1:11" ht="18" customHeight="1" x14ac:dyDescent="0.15">
      <c r="A12" s="5" t="s">
        <v>282</v>
      </c>
      <c r="B12" s="1">
        <v>12015810875</v>
      </c>
      <c r="C12" s="30">
        <v>1086276661</v>
      </c>
      <c r="D12" s="1">
        <v>12947119</v>
      </c>
      <c r="E12" s="1">
        <v>3160941905</v>
      </c>
      <c r="F12" s="1">
        <v>358976017</v>
      </c>
      <c r="G12" s="1">
        <v>1386783436</v>
      </c>
      <c r="H12" s="1"/>
      <c r="I12" s="1"/>
      <c r="J12" s="1"/>
      <c r="K12" s="1">
        <v>7096162398</v>
      </c>
    </row>
    <row r="13" spans="1:11" ht="18" customHeight="1" x14ac:dyDescent="0.15">
      <c r="A13" s="5" t="s">
        <v>283</v>
      </c>
      <c r="B13" s="1">
        <v>378367236</v>
      </c>
      <c r="C13" s="30">
        <v>139969752</v>
      </c>
      <c r="D13" s="1">
        <v>310879377</v>
      </c>
      <c r="E13" s="1">
        <v>63359183</v>
      </c>
      <c r="F13" s="1">
        <v>0</v>
      </c>
      <c r="G13" s="1">
        <v>4128676</v>
      </c>
      <c r="H13" s="1"/>
      <c r="I13" s="1"/>
      <c r="J13" s="1"/>
      <c r="K13" s="1">
        <v>0</v>
      </c>
    </row>
    <row r="14" spans="1:11" ht="18" customHeight="1" x14ac:dyDescent="0.15">
      <c r="A14" s="5"/>
      <c r="B14" s="1"/>
      <c r="C14" s="30"/>
      <c r="D14" s="1"/>
      <c r="E14" s="1"/>
      <c r="F14" s="1"/>
      <c r="G14" s="1"/>
      <c r="H14" s="1">
        <v>0</v>
      </c>
      <c r="I14" s="1">
        <v>0</v>
      </c>
      <c r="J14" s="1">
        <v>0</v>
      </c>
      <c r="K14" s="1">
        <v>0</v>
      </c>
    </row>
    <row r="15" spans="1:11" ht="18" customHeight="1" x14ac:dyDescent="0.15">
      <c r="A15" s="5" t="s">
        <v>217</v>
      </c>
      <c r="B15" s="1">
        <v>15166553133</v>
      </c>
      <c r="C15" s="30">
        <v>1489736783</v>
      </c>
      <c r="D15" s="1">
        <v>8497708552</v>
      </c>
      <c r="E15" s="1">
        <v>6499879014</v>
      </c>
      <c r="F15" s="1">
        <v>13878015</v>
      </c>
      <c r="G15" s="1">
        <v>122035332</v>
      </c>
      <c r="H15" s="1">
        <v>0</v>
      </c>
      <c r="I15" s="1">
        <v>0</v>
      </c>
      <c r="J15" s="1">
        <v>0</v>
      </c>
      <c r="K15" s="1">
        <v>33052220</v>
      </c>
    </row>
    <row r="16" spans="1:11" ht="18" customHeight="1" x14ac:dyDescent="0.15">
      <c r="A16" s="5" t="s">
        <v>317</v>
      </c>
      <c r="B16" s="1">
        <v>13394496466</v>
      </c>
      <c r="C16" s="30">
        <v>1323348292</v>
      </c>
      <c r="D16" s="1">
        <v>6949770560</v>
      </c>
      <c r="E16" s="1">
        <v>6444725906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</row>
    <row r="17" spans="1:12" ht="18" customHeight="1" x14ac:dyDescent="0.15">
      <c r="A17" s="5" t="s">
        <v>318</v>
      </c>
      <c r="B17" s="1">
        <v>119376920</v>
      </c>
      <c r="C17" s="30">
        <v>7427536</v>
      </c>
      <c r="D17" s="1">
        <v>119376920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</row>
    <row r="18" spans="1:12" ht="18" customHeight="1" x14ac:dyDescent="0.15">
      <c r="A18" s="5" t="s">
        <v>319</v>
      </c>
      <c r="B18" s="1">
        <v>15318797</v>
      </c>
      <c r="C18" s="30">
        <v>11808746</v>
      </c>
      <c r="D18" s="1">
        <v>15318797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</row>
    <row r="19" spans="1:12" ht="18" customHeight="1" x14ac:dyDescent="0.15">
      <c r="A19" s="5" t="s">
        <v>320</v>
      </c>
      <c r="B19" s="1">
        <v>0</v>
      </c>
      <c r="C19" s="30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</row>
    <row r="20" spans="1:12" ht="18" customHeight="1" x14ac:dyDescent="0.15">
      <c r="A20" s="5" t="s">
        <v>321</v>
      </c>
      <c r="B20" s="1">
        <v>1637360950</v>
      </c>
      <c r="C20" s="30">
        <v>147152209</v>
      </c>
      <c r="D20" s="1">
        <v>1413242275</v>
      </c>
      <c r="E20" s="1">
        <v>55153108</v>
      </c>
      <c r="F20" s="1">
        <v>13878015</v>
      </c>
      <c r="G20" s="1">
        <v>122035332</v>
      </c>
      <c r="H20" s="1">
        <v>0</v>
      </c>
      <c r="I20" s="1">
        <v>0</v>
      </c>
      <c r="J20" s="1">
        <v>0</v>
      </c>
      <c r="K20" s="1">
        <v>33052220</v>
      </c>
    </row>
    <row r="21" spans="1:12" ht="18" customHeight="1" x14ac:dyDescent="0.15">
      <c r="A21" s="5"/>
      <c r="B21" s="1"/>
      <c r="C21" s="30"/>
      <c r="D21" s="1"/>
      <c r="E21" s="1"/>
      <c r="F21" s="1"/>
      <c r="G21" s="1"/>
      <c r="H21" s="1"/>
      <c r="I21" s="1"/>
      <c r="J21" s="1"/>
      <c r="K21" s="1"/>
    </row>
    <row r="22" spans="1:12" ht="18" customHeight="1" x14ac:dyDescent="0.15">
      <c r="A22" s="9" t="s">
        <v>145</v>
      </c>
      <c r="B22" s="51">
        <f>B7+B15</f>
        <v>32874207730</v>
      </c>
      <c r="C22" s="30">
        <f t="shared" ref="C22:K22" si="0">C7+C15</f>
        <v>3367952638</v>
      </c>
      <c r="D22" s="51">
        <f t="shared" si="0"/>
        <v>12767292568</v>
      </c>
      <c r="E22" s="51">
        <f t="shared" si="0"/>
        <v>9933374623</v>
      </c>
      <c r="F22" s="51">
        <f t="shared" si="0"/>
        <v>1153376009</v>
      </c>
      <c r="G22" s="51">
        <f t="shared" si="0"/>
        <v>1880437412</v>
      </c>
      <c r="H22" s="51">
        <f t="shared" si="0"/>
        <v>0</v>
      </c>
      <c r="I22" s="51">
        <f t="shared" si="0"/>
        <v>0</v>
      </c>
      <c r="J22" s="51">
        <f t="shared" si="0"/>
        <v>0</v>
      </c>
      <c r="K22" s="51">
        <f t="shared" si="0"/>
        <v>7139727118</v>
      </c>
      <c r="L22" s="6">
        <f>B22-C22</f>
        <v>29506255092</v>
      </c>
    </row>
    <row r="24" spans="1:12" ht="21" customHeight="1" x14ac:dyDescent="0.2">
      <c r="A24" s="7" t="s">
        <v>146</v>
      </c>
      <c r="D24" s="58"/>
      <c r="E24" s="58"/>
      <c r="F24" s="58"/>
    </row>
    <row r="25" spans="1:12" ht="13.5" x14ac:dyDescent="0.15">
      <c r="A25" s="4" t="str">
        <f>$A$2</f>
        <v>自治体名：茂原市</v>
      </c>
    </row>
    <row r="26" spans="1:12" ht="13.5" x14ac:dyDescent="0.15">
      <c r="A26" s="4" t="str">
        <f>$A$3</f>
        <v>年度：令和６年度</v>
      </c>
    </row>
    <row r="27" spans="1:12" ht="18" customHeight="1" x14ac:dyDescent="0.15">
      <c r="A27" s="4" t="str">
        <f>$A$4</f>
        <v>会計：一般会計等</v>
      </c>
    </row>
    <row r="28" spans="1:12" ht="33.75" x14ac:dyDescent="0.15">
      <c r="A28" s="29" t="s">
        <v>136</v>
      </c>
      <c r="B28" s="2" t="s">
        <v>264</v>
      </c>
      <c r="C28" s="3" t="s">
        <v>147</v>
      </c>
      <c r="D28" s="3" t="s">
        <v>148</v>
      </c>
      <c r="E28" s="3" t="s">
        <v>149</v>
      </c>
      <c r="F28" s="3" t="s">
        <v>150</v>
      </c>
      <c r="G28" s="3" t="s">
        <v>151</v>
      </c>
      <c r="H28" s="2" t="s">
        <v>152</v>
      </c>
      <c r="I28" s="3" t="s">
        <v>153</v>
      </c>
    </row>
    <row r="29" spans="1:12" ht="18" customHeight="1" x14ac:dyDescent="0.15">
      <c r="A29" s="31">
        <v>32874207730</v>
      </c>
      <c r="B29" s="57">
        <v>29102252384</v>
      </c>
      <c r="C29" s="57">
        <v>3755859960</v>
      </c>
      <c r="D29" s="1">
        <v>4681912</v>
      </c>
      <c r="E29" s="1">
        <v>5080140</v>
      </c>
      <c r="F29" s="1">
        <v>6333334</v>
      </c>
      <c r="G29" s="1">
        <v>0</v>
      </c>
      <c r="H29" s="1">
        <v>0</v>
      </c>
      <c r="I29" s="77">
        <v>6.0000000000000001E-3</v>
      </c>
    </row>
    <row r="31" spans="1:12" ht="21" x14ac:dyDescent="0.2">
      <c r="A31" s="7" t="s">
        <v>154</v>
      </c>
    </row>
    <row r="32" spans="1:12" ht="13.5" x14ac:dyDescent="0.15">
      <c r="A32" s="4" t="str">
        <f>$A$2</f>
        <v>自治体名：茂原市</v>
      </c>
    </row>
    <row r="33" spans="1:10" ht="13.5" x14ac:dyDescent="0.15">
      <c r="A33" s="4" t="str">
        <f>$A$3</f>
        <v>年度：令和６年度</v>
      </c>
    </row>
    <row r="34" spans="1:10" ht="22.5" customHeight="1" x14ac:dyDescent="0.15">
      <c r="A34" s="4" t="str">
        <f>$A$4</f>
        <v>会計：一般会計等</v>
      </c>
      <c r="J34" s="8" t="s">
        <v>11</v>
      </c>
    </row>
    <row r="35" spans="1:10" ht="22.5" x14ac:dyDescent="0.15">
      <c r="A35" s="29" t="s">
        <v>136</v>
      </c>
      <c r="B35" s="2" t="s">
        <v>155</v>
      </c>
      <c r="C35" s="3" t="s">
        <v>156</v>
      </c>
      <c r="D35" s="3" t="s">
        <v>157</v>
      </c>
      <c r="E35" s="3" t="s">
        <v>158</v>
      </c>
      <c r="F35" s="3" t="s">
        <v>159</v>
      </c>
      <c r="G35" s="3" t="s">
        <v>160</v>
      </c>
      <c r="H35" s="3" t="s">
        <v>161</v>
      </c>
      <c r="I35" s="3" t="s">
        <v>162</v>
      </c>
      <c r="J35" s="2" t="s">
        <v>163</v>
      </c>
    </row>
    <row r="36" spans="1:10" ht="17.25" customHeight="1" x14ac:dyDescent="0.15">
      <c r="A36" s="31">
        <v>32874207730</v>
      </c>
      <c r="B36" s="1">
        <v>3367952638</v>
      </c>
      <c r="C36" s="1">
        <v>3234401481</v>
      </c>
      <c r="D36" s="1">
        <v>3139753721</v>
      </c>
      <c r="E36" s="1">
        <v>2991206176</v>
      </c>
      <c r="F36" s="1">
        <v>2807399735</v>
      </c>
      <c r="G36" s="1">
        <v>10224441446</v>
      </c>
      <c r="H36" s="1">
        <v>5777331236</v>
      </c>
      <c r="I36" s="1">
        <v>1331721297</v>
      </c>
      <c r="J36" s="1">
        <v>0</v>
      </c>
    </row>
    <row r="38" spans="1:10" ht="21" x14ac:dyDescent="0.2">
      <c r="A38" s="7" t="s">
        <v>265</v>
      </c>
    </row>
    <row r="39" spans="1:10" ht="13.5" x14ac:dyDescent="0.15">
      <c r="A39" s="4" t="str">
        <f>$A$2</f>
        <v>自治体名：茂原市</v>
      </c>
    </row>
    <row r="40" spans="1:10" ht="13.5" x14ac:dyDescent="0.15">
      <c r="A40" s="4" t="str">
        <f>$A$3</f>
        <v>年度：令和６年度</v>
      </c>
    </row>
    <row r="41" spans="1:10" ht="22.5" customHeight="1" x14ac:dyDescent="0.15">
      <c r="A41" s="4" t="str">
        <f>$A$4</f>
        <v>会計：一般会計等</v>
      </c>
      <c r="J41" s="8" t="s">
        <v>11</v>
      </c>
    </row>
    <row r="42" spans="1:10" ht="31.5" customHeight="1" x14ac:dyDescent="0.15">
      <c r="A42" s="79" t="s">
        <v>266</v>
      </c>
      <c r="B42" s="102" t="s">
        <v>267</v>
      </c>
      <c r="C42" s="103"/>
      <c r="D42" s="103"/>
      <c r="E42" s="103"/>
      <c r="F42" s="103"/>
      <c r="G42" s="103"/>
      <c r="H42" s="103"/>
      <c r="I42" s="103"/>
      <c r="J42" s="104"/>
    </row>
    <row r="43" spans="1:10" ht="37.5" customHeight="1" x14ac:dyDescent="0.15">
      <c r="A43" s="57"/>
      <c r="B43" s="59"/>
      <c r="C43" s="78"/>
      <c r="D43" s="78"/>
      <c r="E43" s="78"/>
      <c r="F43" s="78"/>
      <c r="G43" s="78"/>
      <c r="H43" s="78"/>
      <c r="I43" s="78"/>
      <c r="J43" s="51"/>
    </row>
  </sheetData>
  <mergeCells count="9">
    <mergeCell ref="B42:J42"/>
    <mergeCell ref="H5:H6"/>
    <mergeCell ref="K5:K6"/>
    <mergeCell ref="A5:A6"/>
    <mergeCell ref="B5:B6"/>
    <mergeCell ref="D5:D6"/>
    <mergeCell ref="E5:E6"/>
    <mergeCell ref="F5:F6"/>
    <mergeCell ref="G5:G6"/>
  </mergeCells>
  <phoneticPr fontId="3"/>
  <pageMargins left="0.70866141732283472" right="0.70866141732283472" top="0.74803149606299213" bottom="0.74803149606299213" header="0.31496062992125984" footer="0.31496062992125984"/>
  <pageSetup paperSize="9" scale="77" fitToHeight="0" orientation="landscape" r:id="rId1"/>
  <rowBreaks count="1" manualBreakCount="1">
    <brk id="37" max="1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14</vt:i4>
      </vt:variant>
    </vt:vector>
  </HeadingPairs>
  <TitlesOfParts>
    <vt:vector size="28" baseType="lpstr">
      <vt:lpstr>附属明細書　目次</vt:lpstr>
      <vt:lpstr>１．①有形固定資産の明細</vt:lpstr>
      <vt:lpstr>２．②有形固定資産に係る行政目的別の明細</vt:lpstr>
      <vt:lpstr>３．③投資及び出資金の明細 </vt:lpstr>
      <vt:lpstr>４．④基金の明細</vt:lpstr>
      <vt:lpstr>５．⑤貸付金の明細</vt:lpstr>
      <vt:lpstr>６．⑥長期延滞債権の明細</vt:lpstr>
      <vt:lpstr>６．⑦未収金の明細</vt:lpstr>
      <vt:lpstr>７．地方債の明細</vt:lpstr>
      <vt:lpstr>８．⑤引当金の明細　</vt:lpstr>
      <vt:lpstr>９．補助金等の明細</vt:lpstr>
      <vt:lpstr>10.財源の明細</vt:lpstr>
      <vt:lpstr>11.財源情報の明細</vt:lpstr>
      <vt:lpstr>12.資金の明細</vt:lpstr>
      <vt:lpstr>'１．①有形固定資産の明細'!Print_Area</vt:lpstr>
      <vt:lpstr>'10.財源の明細'!Print_Area</vt:lpstr>
      <vt:lpstr>'11.財源情報の明細'!Print_Area</vt:lpstr>
      <vt:lpstr>'３．③投資及び出資金の明細 '!Print_Area</vt:lpstr>
      <vt:lpstr>'５．⑤貸付金の明細'!Print_Area</vt:lpstr>
      <vt:lpstr>'６．⑥長期延滞債権の明細'!Print_Area</vt:lpstr>
      <vt:lpstr>'６．⑦未収金の明細'!Print_Area</vt:lpstr>
      <vt:lpstr>'７．地方債の明細'!Print_Area</vt:lpstr>
      <vt:lpstr>'８．⑤引当金の明細　'!Print_Area</vt:lpstr>
      <vt:lpstr>'９．補助金等の明細'!Print_Area</vt:lpstr>
      <vt:lpstr>'10.財源の明細'!Print_Titles</vt:lpstr>
      <vt:lpstr>'６．⑥長期延滞債権の明細'!Print_Titles</vt:lpstr>
      <vt:lpstr>'６．⑦未収金の明細'!Print_Titles</vt:lpstr>
      <vt:lpstr>'９．補助金等の明細'!Print_Titles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yamanaka</dc:creator>
  <cp:lastModifiedBy>弥生 豊泉</cp:lastModifiedBy>
  <cp:lastPrinted>2026-03-26T13:54:45Z</cp:lastPrinted>
  <dcterms:created xsi:type="dcterms:W3CDTF">2017-08-14T22:40:29Z</dcterms:created>
  <dcterms:modified xsi:type="dcterms:W3CDTF">2026-03-26T13:56:00Z</dcterms:modified>
</cp:coreProperties>
</file>