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.201\フリーフライト共有\★☆ Ｓatellite Ｏffice ☆★\Local\★公会計・公共施設マネジメント・公営企業会計★\①市町村別　作業用\18茂原市\令和７年度業務\♦令和７年度　納品物（茂原市）\茂原市様　令和７年度　地方公会計財務書類作成支援業務委託報告書\第３章　附属明細書\"/>
    </mc:Choice>
  </mc:AlternateContent>
  <xr:revisionPtr revIDLastSave="0" documentId="13_ncr:1_{EB08D0BE-E186-4108-9D29-6B5047ECA37D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附属明細書　目次" sheetId="2" r:id="rId1"/>
    <sheet name="１．①有形固定資産の明細 (公営企業含む)" sheetId="17" r:id="rId2"/>
    <sheet name="１．①有形固定資産の明細（会計ごと）" sheetId="3" r:id="rId3"/>
    <sheet name="２．②有形固定資産に係る行政目的別の明細（公営企業含まない）" sheetId="6" r:id="rId4"/>
    <sheet name="３．③投資及び出資金の明細" sheetId="4" r:id="rId5"/>
    <sheet name="４．④基金の明細" sheetId="1" r:id="rId6"/>
    <sheet name="５．⑤貸付金の明細" sheetId="5" r:id="rId7"/>
    <sheet name="６．⑥長期延滞債権の明細" sheetId="7" r:id="rId8"/>
    <sheet name="Sheet1" sheetId="18" state="hidden" r:id="rId9"/>
    <sheet name="６．⑦未収金の明細" sheetId="8" r:id="rId10"/>
    <sheet name="７．地方債の明細" sheetId="9" r:id="rId11"/>
    <sheet name="８．⑤引当金の明細　" sheetId="10" r:id="rId12"/>
    <sheet name="９．補助金等の明細" sheetId="11" r:id="rId13"/>
    <sheet name="10.財源の明細" sheetId="13" r:id="rId14"/>
    <sheet name="11.財源情報の明細" sheetId="14" r:id="rId15"/>
    <sheet name="12.資金の明細" sheetId="12" r:id="rId16"/>
  </sheets>
  <definedNames>
    <definedName name="_xlnm.Print_Area" localSheetId="1">'１．①有形固定資産の明細 (公営企業含む)'!$A$1:$I$66</definedName>
    <definedName name="_xlnm.Print_Area" localSheetId="2">'１．①有形固定資産の明細（会計ごと）'!$A$1:$BA$66</definedName>
    <definedName name="_xlnm.Print_Area" localSheetId="13">'10.財源の明細'!$A$1:$E$59</definedName>
    <definedName name="_xlnm.Print_Area" localSheetId="14">'11.財源情報の明細'!$A$1:$F$12</definedName>
    <definedName name="_xlnm.Print_Area" localSheetId="4">'３．③投資及び出資金の明細'!$A$1:$K$38</definedName>
    <definedName name="_xlnm.Print_Area" localSheetId="6">'５．⑤貸付金の明細'!$A$1:$G$18</definedName>
    <definedName name="_xlnm.Print_Area" localSheetId="7">'６．⑥長期延滞債権の明細'!$A$1:$C$52</definedName>
    <definedName name="_xlnm.Print_Area" localSheetId="9">'６．⑦未収金の明細'!$A$1:$C$56</definedName>
    <definedName name="_xlnm.Print_Area" localSheetId="10">'７．地方債の明細'!$A$1:$K$44</definedName>
    <definedName name="_xlnm.Print_Area" localSheetId="11">'８．⑤引当金の明細　'!$A$1:$F$53</definedName>
    <definedName name="_xlnm.Print_Area" localSheetId="12">'９．補助金等の明細'!$A$1:$E$75</definedName>
    <definedName name="_xlnm.Print_Titles" localSheetId="13">'10.財源の明細'!$1:$5</definedName>
    <definedName name="_xlnm.Print_Titles" localSheetId="7">'６．⑥長期延滞債権の明細'!$1:$5</definedName>
    <definedName name="_xlnm.Print_Titles" localSheetId="9">'６．⑦未収金の明細'!$1:$5</definedName>
    <definedName name="_xlnm.Print_Titles" localSheetId="12">'９．補助金等の明細'!$1:$6</definedName>
  </definedNames>
  <calcPr calcId="191029"/>
</workbook>
</file>

<file path=xl/calcChain.xml><?xml version="1.0" encoding="utf-8"?>
<calcChain xmlns="http://schemas.openxmlformats.org/spreadsheetml/2006/main">
  <c r="D9" i="14" l="1"/>
  <c r="D8" i="14"/>
  <c r="E35" i="13" l="1"/>
  <c r="E36" i="13"/>
  <c r="E37" i="13"/>
  <c r="E38" i="13"/>
  <c r="E39" i="13"/>
  <c r="E34" i="13"/>
  <c r="H41" i="13" l="1"/>
  <c r="E31" i="13" l="1"/>
  <c r="E28" i="13"/>
  <c r="E27" i="13"/>
  <c r="E26" i="13"/>
  <c r="E32" i="13" s="1"/>
  <c r="E6" i="13"/>
  <c r="D10" i="11"/>
  <c r="D75" i="11" s="1"/>
  <c r="D71" i="11"/>
  <c r="D31" i="7" l="1"/>
  <c r="B51" i="7"/>
  <c r="C53" i="8"/>
  <c r="B53" i="8"/>
  <c r="C8" i="8"/>
  <c r="C51" i="8"/>
  <c r="C8" i="7"/>
  <c r="C14" i="8" l="1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45" i="7"/>
  <c r="F45" i="10"/>
  <c r="B50" i="10"/>
  <c r="C22" i="9"/>
  <c r="H2" i="3" l="1"/>
  <c r="J2" i="6" s="1"/>
  <c r="A3" i="4" s="1"/>
  <c r="G41" i="13" l="1"/>
  <c r="D37" i="11" l="1"/>
  <c r="D49" i="11"/>
  <c r="E53" i="10" l="1"/>
  <c r="F34" i="10"/>
  <c r="F28" i="10"/>
  <c r="F46" i="10"/>
  <c r="F16" i="10"/>
  <c r="F10" i="10"/>
  <c r="D11" i="10"/>
  <c r="B15" i="8"/>
  <c r="B47" i="7"/>
  <c r="E15" i="7" s="1"/>
  <c r="B15" i="7"/>
  <c r="B7" i="8"/>
  <c r="B7" i="7"/>
  <c r="B30" i="7"/>
  <c r="C31" i="7"/>
  <c r="F18" i="5"/>
  <c r="E18" i="5"/>
  <c r="D18" i="5"/>
  <c r="G14" i="5"/>
  <c r="G13" i="5" s="1"/>
  <c r="F13" i="5"/>
  <c r="E13" i="5"/>
  <c r="D13" i="5"/>
  <c r="C13" i="5"/>
  <c r="D7" i="7" l="1"/>
  <c r="E7" i="7"/>
  <c r="A2" i="12"/>
  <c r="A2" i="14"/>
  <c r="A2" i="13"/>
  <c r="A2" i="11"/>
  <c r="A2" i="10"/>
  <c r="A2" i="9"/>
  <c r="A2" i="8"/>
  <c r="A2" i="7"/>
  <c r="A2" i="5"/>
  <c r="A2" i="1"/>
  <c r="BA2" i="3" l="1"/>
  <c r="AR2" i="3"/>
  <c r="AI2" i="3"/>
  <c r="Z2" i="3"/>
  <c r="G9" i="5" l="1"/>
  <c r="E9" i="14" l="1"/>
  <c r="C8" i="14"/>
  <c r="B32" i="8" l="1"/>
  <c r="E22" i="1"/>
  <c r="D22" i="1"/>
  <c r="C22" i="1"/>
  <c r="B22" i="1"/>
  <c r="BM2" i="6"/>
  <c r="BB2" i="6"/>
  <c r="AQ2" i="6"/>
  <c r="E7" i="8" l="1"/>
  <c r="AF2" i="6"/>
  <c r="U2" i="6"/>
  <c r="E21" i="13"/>
  <c r="C19" i="8"/>
  <c r="C20" i="8"/>
  <c r="C21" i="8"/>
  <c r="C50" i="8"/>
  <c r="C49" i="8" s="1"/>
  <c r="C17" i="8"/>
  <c r="C18" i="8"/>
  <c r="C16" i="8"/>
  <c r="C33" i="8"/>
  <c r="C9" i="8"/>
  <c r="C10" i="8"/>
  <c r="C11" i="8"/>
  <c r="C12" i="8"/>
  <c r="C13" i="8"/>
  <c r="C48" i="7"/>
  <c r="C21" i="7"/>
  <c r="C20" i="7"/>
  <c r="C19" i="7"/>
  <c r="C18" i="7"/>
  <c r="C17" i="7"/>
  <c r="C16" i="7"/>
  <c r="C44" i="7"/>
  <c r="C43" i="7"/>
  <c r="C42" i="7"/>
  <c r="C41" i="7"/>
  <c r="C40" i="7"/>
  <c r="C39" i="7"/>
  <c r="C37" i="7"/>
  <c r="C36" i="7"/>
  <c r="C35" i="7"/>
  <c r="C34" i="7"/>
  <c r="C33" i="7"/>
  <c r="C32" i="7"/>
  <c r="C14" i="7"/>
  <c r="C13" i="7"/>
  <c r="C12" i="7"/>
  <c r="C11" i="7"/>
  <c r="C10" i="7"/>
  <c r="C9" i="7"/>
  <c r="C7" i="8" l="1"/>
  <c r="C32" i="8"/>
  <c r="C55" i="8" s="1"/>
  <c r="C38" i="7"/>
  <c r="C30" i="7" s="1"/>
  <c r="F7" i="8" l="1"/>
  <c r="B51" i="8"/>
  <c r="B49" i="8"/>
  <c r="E15" i="8" l="1"/>
  <c r="B55" i="8"/>
  <c r="F7" i="5"/>
  <c r="E7" i="5"/>
  <c r="D7" i="5"/>
  <c r="C7" i="5"/>
  <c r="C18" i="5" s="1"/>
  <c r="G8" i="5"/>
  <c r="G7" i="5" s="1"/>
  <c r="G18" i="5" s="1"/>
  <c r="C53" i="10" l="1"/>
  <c r="B53" i="10"/>
  <c r="D52" i="10"/>
  <c r="C52" i="10"/>
  <c r="B52" i="10"/>
  <c r="D51" i="10"/>
  <c r="C51" i="10"/>
  <c r="B51" i="10"/>
  <c r="D50" i="10"/>
  <c r="C50" i="10"/>
  <c r="E39" i="10"/>
  <c r="F39" i="10" s="1"/>
  <c r="E33" i="10"/>
  <c r="E27" i="10"/>
  <c r="E21" i="10"/>
  <c r="E19" i="10" s="1"/>
  <c r="E45" i="10"/>
  <c r="E15" i="10"/>
  <c r="F15" i="10" s="1"/>
  <c r="E9" i="10"/>
  <c r="F9" i="10" s="1"/>
  <c r="B37" i="10"/>
  <c r="D23" i="10"/>
  <c r="F23" i="10" s="1"/>
  <c r="F22" i="10"/>
  <c r="F20" i="10"/>
  <c r="C19" i="10"/>
  <c r="B19" i="10"/>
  <c r="A41" i="9"/>
  <c r="A34" i="9"/>
  <c r="A27" i="9"/>
  <c r="K22" i="9"/>
  <c r="J22" i="9"/>
  <c r="I22" i="9"/>
  <c r="H22" i="9"/>
  <c r="G22" i="9"/>
  <c r="F22" i="9"/>
  <c r="E22" i="9"/>
  <c r="D22" i="9"/>
  <c r="B22" i="9"/>
  <c r="F51" i="10" l="1"/>
  <c r="L22" i="9"/>
  <c r="E51" i="10"/>
  <c r="B49" i="10"/>
  <c r="F19" i="10"/>
  <c r="D19" i="10"/>
  <c r="F26" i="1" l="1"/>
  <c r="G26" i="1" s="1"/>
  <c r="G25" i="1" s="1"/>
  <c r="E25" i="1"/>
  <c r="D25" i="1"/>
  <c r="C25" i="1"/>
  <c r="B25" i="1"/>
  <c r="G24" i="1"/>
  <c r="B9" i="1"/>
  <c r="F20" i="1"/>
  <c r="G20" i="1" s="1"/>
  <c r="F12" i="1"/>
  <c r="G12" i="1" s="1"/>
  <c r="E11" i="1"/>
  <c r="G34" i="4"/>
  <c r="H34" i="4" s="1"/>
  <c r="J34" i="4"/>
  <c r="J36" i="4" s="1"/>
  <c r="E34" i="4"/>
  <c r="B40" i="4"/>
  <c r="K36" i="4"/>
  <c r="I36" i="4"/>
  <c r="F36" i="4"/>
  <c r="D36" i="4"/>
  <c r="C36" i="4"/>
  <c r="B36" i="4"/>
  <c r="B38" i="4" s="1"/>
  <c r="K10" i="4"/>
  <c r="I10" i="4"/>
  <c r="F10" i="4"/>
  <c r="D10" i="4"/>
  <c r="C10" i="4"/>
  <c r="B10" i="4"/>
  <c r="J33" i="4"/>
  <c r="G33" i="4"/>
  <c r="E33" i="4"/>
  <c r="J32" i="4"/>
  <c r="G32" i="4"/>
  <c r="E32" i="4"/>
  <c r="J31" i="4"/>
  <c r="G31" i="4"/>
  <c r="E31" i="4"/>
  <c r="J30" i="4"/>
  <c r="G30" i="4"/>
  <c r="E30" i="4"/>
  <c r="J29" i="4"/>
  <c r="G29" i="4"/>
  <c r="E29" i="4"/>
  <c r="J28" i="4"/>
  <c r="G28" i="4"/>
  <c r="E28" i="4"/>
  <c r="J27" i="4"/>
  <c r="G27" i="4"/>
  <c r="E27" i="4"/>
  <c r="J26" i="4"/>
  <c r="G26" i="4"/>
  <c r="E26" i="4"/>
  <c r="J25" i="4"/>
  <c r="G25" i="4"/>
  <c r="E25" i="4"/>
  <c r="J24" i="4"/>
  <c r="G24" i="4"/>
  <c r="E24" i="4"/>
  <c r="J23" i="4"/>
  <c r="G23" i="4"/>
  <c r="E23" i="4"/>
  <c r="J22" i="4"/>
  <c r="G22" i="4"/>
  <c r="E22" i="4"/>
  <c r="E36" i="4" s="1"/>
  <c r="G14" i="4"/>
  <c r="E14" i="4"/>
  <c r="F25" i="1" l="1"/>
  <c r="H25" i="4"/>
  <c r="H27" i="4"/>
  <c r="H31" i="4"/>
  <c r="H33" i="4"/>
  <c r="H14" i="4"/>
  <c r="H24" i="4"/>
  <c r="H29" i="4"/>
  <c r="H26" i="4"/>
  <c r="H32" i="4"/>
  <c r="H30" i="4"/>
  <c r="H28" i="4"/>
  <c r="H23" i="4"/>
  <c r="H22" i="4"/>
  <c r="H36" i="4" l="1"/>
  <c r="J7" i="4"/>
  <c r="J10" i="4" s="1"/>
  <c r="G7" i="4"/>
  <c r="E7" i="4"/>
  <c r="D64" i="11"/>
  <c r="H7" i="4" l="1"/>
  <c r="H10" i="4" s="1"/>
  <c r="E10" i="4"/>
  <c r="E10" i="14"/>
  <c r="A25" i="9" l="1"/>
  <c r="A39" i="9"/>
  <c r="A32" i="9"/>
  <c r="C9" i="1"/>
  <c r="D9" i="1"/>
  <c r="E9" i="1"/>
  <c r="A3" i="14" l="1"/>
  <c r="A3" i="12"/>
  <c r="A3" i="13"/>
  <c r="A3" i="11"/>
  <c r="A3" i="10"/>
  <c r="A3" i="9"/>
  <c r="A3" i="8"/>
  <c r="A3" i="7"/>
  <c r="A3" i="5"/>
  <c r="A3" i="1"/>
  <c r="A40" i="9" l="1"/>
  <c r="A33" i="9"/>
  <c r="A26" i="9"/>
  <c r="E38" i="10"/>
  <c r="F38" i="10" s="1"/>
  <c r="E32" i="10"/>
  <c r="E26" i="10"/>
  <c r="E44" i="10"/>
  <c r="E14" i="10"/>
  <c r="D41" i="10" l="1"/>
  <c r="D35" i="10"/>
  <c r="D29" i="10"/>
  <c r="D47" i="10"/>
  <c r="D17" i="10"/>
  <c r="E8" i="10"/>
  <c r="E50" i="10" s="1"/>
  <c r="D53" i="10" l="1"/>
  <c r="F11" i="10"/>
  <c r="F8" i="10"/>
  <c r="C47" i="7"/>
  <c r="J18" i="4" l="1"/>
  <c r="I18" i="4"/>
  <c r="F18" i="4"/>
  <c r="D18" i="4"/>
  <c r="C18" i="4"/>
  <c r="B18" i="4"/>
  <c r="E18" i="4" l="1"/>
  <c r="H18" i="4" l="1"/>
  <c r="D73" i="11"/>
  <c r="E42" i="13" l="1"/>
  <c r="E58" i="13" s="1"/>
  <c r="E54" i="13" l="1"/>
  <c r="E45" i="13"/>
  <c r="D50" i="11"/>
  <c r="D9" i="11"/>
  <c r="E55" i="13" l="1"/>
  <c r="E56" i="13" s="1"/>
  <c r="E33" i="13" l="1"/>
  <c r="E57" i="13" s="1"/>
  <c r="E59" i="13"/>
  <c r="F29" i="10"/>
  <c r="F17" i="10"/>
  <c r="B25" i="10"/>
  <c r="C22" i="8" l="1"/>
  <c r="B22" i="8"/>
  <c r="C25" i="8"/>
  <c r="B25" i="8"/>
  <c r="B30" i="8" l="1"/>
  <c r="B56" i="8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B28" i="1"/>
  <c r="C28" i="1"/>
  <c r="D28" i="1"/>
  <c r="E28" i="1"/>
  <c r="F29" i="1"/>
  <c r="F28" i="1" l="1"/>
  <c r="G29" i="1"/>
  <c r="G28" i="1"/>
  <c r="B42" i="4"/>
  <c r="B6" i="12" l="1"/>
  <c r="B16" i="12"/>
  <c r="F40" i="10" l="1"/>
  <c r="F14" i="10"/>
  <c r="B11" i="14" l="1"/>
  <c r="B12" i="14" s="1"/>
  <c r="F17" i="14"/>
  <c r="E12" i="14" s="1"/>
  <c r="E8" i="14" s="1"/>
  <c r="J35" i="4"/>
  <c r="B20" i="12" l="1"/>
  <c r="C51" i="7" l="1"/>
  <c r="C22" i="7"/>
  <c r="C25" i="7"/>
  <c r="C15" i="8"/>
  <c r="F15" i="8" s="1"/>
  <c r="C15" i="7"/>
  <c r="F15" i="7" s="1"/>
  <c r="C30" i="8" l="1"/>
  <c r="H35" i="4" l="1"/>
  <c r="B6" i="1"/>
  <c r="B31" i="1" s="1"/>
  <c r="C43" i="10" l="1"/>
  <c r="C25" i="10"/>
  <c r="C37" i="10" l="1"/>
  <c r="D37" i="10"/>
  <c r="E37" i="10"/>
  <c r="C31" i="10"/>
  <c r="D31" i="10"/>
  <c r="E31" i="10"/>
  <c r="B31" i="10"/>
  <c r="D25" i="10"/>
  <c r="E25" i="10"/>
  <c r="D43" i="10"/>
  <c r="E43" i="10"/>
  <c r="B43" i="10"/>
  <c r="C13" i="10"/>
  <c r="D13" i="10"/>
  <c r="B13" i="10"/>
  <c r="C7" i="10"/>
  <c r="D7" i="10"/>
  <c r="B7" i="10"/>
  <c r="F41" i="10"/>
  <c r="F35" i="10"/>
  <c r="F32" i="10"/>
  <c r="C49" i="10" l="1"/>
  <c r="D49" i="10"/>
  <c r="F31" i="10"/>
  <c r="F37" i="10"/>
  <c r="F47" i="10" l="1"/>
  <c r="F53" i="10" s="1"/>
  <c r="M14" i="4"/>
  <c r="F58" i="10" l="1"/>
  <c r="F26" i="10"/>
  <c r="F44" i="10"/>
  <c r="F25" i="10" l="1"/>
  <c r="F50" i="10"/>
  <c r="F56" i="10"/>
  <c r="F43" i="10"/>
  <c r="B25" i="7" l="1"/>
  <c r="B22" i="7"/>
  <c r="B28" i="7" s="1"/>
  <c r="D6" i="1" l="1"/>
  <c r="D31" i="1" s="1"/>
  <c r="F23" i="1"/>
  <c r="G23" i="1" l="1"/>
  <c r="G22" i="1" s="1"/>
  <c r="F22" i="1"/>
  <c r="C6" i="1"/>
  <c r="C31" i="1" s="1"/>
  <c r="E6" i="1"/>
  <c r="E31" i="1" s="1"/>
  <c r="F10" i="1" l="1"/>
  <c r="G10" i="1" s="1"/>
  <c r="F11" i="1"/>
  <c r="G11" i="1" s="1"/>
  <c r="F8" i="1"/>
  <c r="G8" i="1" s="1"/>
  <c r="F7" i="1"/>
  <c r="F9" i="1" l="1"/>
  <c r="F6" i="1" s="1"/>
  <c r="F31" i="1" s="1"/>
  <c r="G9" i="1"/>
  <c r="G7" i="1"/>
  <c r="B52" i="7"/>
  <c r="G6" i="1" l="1"/>
  <c r="G31" i="1" s="1"/>
  <c r="F7" i="10"/>
  <c r="E7" i="10"/>
  <c r="C56" i="8" l="1"/>
  <c r="C12" i="14"/>
  <c r="F8" i="14"/>
  <c r="F12" i="14" s="1"/>
  <c r="D12" i="14"/>
  <c r="E52" i="10" l="1"/>
  <c r="E49" i="10" s="1"/>
  <c r="F52" i="10"/>
  <c r="F49" i="10" s="1"/>
  <c r="E13" i="10"/>
  <c r="F13" i="10" l="1"/>
  <c r="F57" i="10"/>
  <c r="C7" i="7"/>
  <c r="F7" i="7" s="1"/>
  <c r="C28" i="7" l="1"/>
  <c r="C5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8" authorId="0" shapeId="0" xr:uid="{45420BAE-B5C3-4C6F-A2B7-FF37044241DF}">
      <text>
        <r>
          <rPr>
            <sz val="9"/>
            <color indexed="81"/>
            <rFont val="ＭＳ Ｐゴシック"/>
            <family val="3"/>
            <charset val="128"/>
          </rPr>
          <t xml:space="preserve">昨年度の仕訳はＢＳ未収金/ＰＬ社会保障給付である
</t>
        </r>
      </text>
    </comment>
    <comment ref="E29" authorId="0" shapeId="0" xr:uid="{FE6D96F3-247F-43A7-A1E7-3C5B4F50454C}">
      <text>
        <r>
          <rPr>
            <sz val="9"/>
            <color indexed="81"/>
            <rFont val="ＭＳ Ｐゴシック"/>
            <family val="3"/>
            <charset val="128"/>
          </rPr>
          <t>昨年度の仕訳はＢＳ未収金/ＰＬ社会保障給付である</t>
        </r>
      </text>
    </comment>
    <comment ref="B32" authorId="0" shapeId="0" xr:uid="{E09A5C16-B28E-444F-A8EB-DB307272709C}">
      <text>
        <r>
          <rPr>
            <sz val="9"/>
            <color indexed="81"/>
            <rFont val="ＭＳ Ｐゴシック"/>
            <family val="3"/>
            <charset val="128"/>
          </rPr>
          <t>実際の伝票では28年度分や27年度分など具体的な年度を使用している</t>
        </r>
      </text>
    </comment>
    <comment ref="I32" authorId="0" shapeId="0" xr:uid="{E3052855-2688-46AF-B308-4B383699B1D7}">
      <text>
        <r>
          <rPr>
            <sz val="9"/>
            <color indexed="81"/>
            <rFont val="ＭＳ Ｐゴシック"/>
            <family val="3"/>
            <charset val="128"/>
          </rPr>
          <t>実際の伝票では28年度分や27年度分など具体的な年度を使用している</t>
        </r>
      </text>
    </comment>
    <comment ref="B33" authorId="0" shapeId="0" xr:uid="{681795C0-FC1E-404B-8BD9-4415489E1C30}">
      <text>
        <r>
          <rPr>
            <sz val="9"/>
            <color indexed="81"/>
            <rFont val="ＭＳ Ｐゴシック"/>
            <family val="3"/>
            <charset val="128"/>
          </rPr>
          <t>実際の伝票では27年度以前分や26年度以前分など具体的な年度を使用している</t>
        </r>
      </text>
    </comment>
    <comment ref="I33" authorId="0" shapeId="0" xr:uid="{3BB67D67-504D-4B05-940E-041AB6B30273}">
      <text>
        <r>
          <rPr>
            <sz val="9"/>
            <color indexed="81"/>
            <rFont val="ＭＳ Ｐゴシック"/>
            <family val="3"/>
            <charset val="128"/>
          </rPr>
          <t>実際の伝票では27年度以前分や26年度以前分など具体的な年度を使用している</t>
        </r>
      </text>
    </comment>
    <comment ref="B104" authorId="0" shapeId="0" xr:uid="{244BFBDC-250F-4F91-98AB-441157F4C190}">
      <text>
        <r>
          <rPr>
            <sz val="9"/>
            <color indexed="81"/>
            <rFont val="ＭＳ Ｐゴシック"/>
            <family val="3"/>
            <charset val="128"/>
          </rPr>
          <t>普通徴収と特別徴収を分けていない。一括して普通徴収の欄に計上している。</t>
        </r>
      </text>
    </comment>
    <comment ref="B154" authorId="0" shapeId="0" xr:uid="{3C7E6B0E-5394-49EE-A591-AAB17CA84B66}">
      <text>
        <r>
          <rPr>
            <sz val="9"/>
            <color indexed="81"/>
            <rFont val="ＭＳ Ｐゴシック"/>
            <family val="3"/>
            <charset val="128"/>
          </rPr>
          <t>普通徴収と特別徴収を分けていない。一括して普通徴収の欄に計上している。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多田　勇介</author>
  </authors>
  <commentList>
    <comment ref="C13" authorId="0" shapeId="0" xr:uid="{F19F0ACA-CDF0-4B36-A73E-66CB2038633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一般会計　　 5,968,000
水道会計　-40,812,371
</t>
        </r>
      </text>
    </comment>
    <comment ref="B36" authorId="0" shapeId="0" xr:uid="{00000000-0006-0000-0800-000002000000}">
      <text>
        <r>
          <rPr>
            <sz val="9"/>
            <color indexed="81"/>
            <rFont val="ＭＳ Ｐゴシック"/>
            <family val="3"/>
            <charset val="128"/>
          </rPr>
          <t>-34,844,371</t>
        </r>
      </text>
    </comment>
    <comment ref="C36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+34,844,371</t>
        </r>
      </text>
    </comment>
  </commentList>
</comments>
</file>

<file path=xl/sharedStrings.xml><?xml version="1.0" encoding="utf-8"?>
<sst xmlns="http://schemas.openxmlformats.org/spreadsheetml/2006/main" count="7679" uniqueCount="577">
  <si>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</si>
  <si>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</si>
  <si>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</si>
  <si>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</si>
  <si>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</si>
  <si>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</si>
  <si>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</si>
  <si>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(参考)財産に関する_x000D_
調書記載額</t>
  </si>
  <si>
    <t>合計</t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</si>
  <si>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</si>
  <si>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減債基金</t>
    <rPh sb="0" eb="2">
      <t>ゲンサイ</t>
    </rPh>
    <rPh sb="2" eb="4">
      <t>キキン</t>
    </rPh>
    <phoneticPr fontId="4"/>
  </si>
  <si>
    <t>(単位：円)</t>
    <rPh sb="4" eb="5">
      <t>エン</t>
    </rPh>
    <phoneticPr fontId="4"/>
  </si>
  <si>
    <t>その他基金</t>
    <rPh sb="2" eb="3">
      <t>タ</t>
    </rPh>
    <rPh sb="3" eb="5">
      <t>キキン</t>
    </rPh>
    <phoneticPr fontId="4"/>
  </si>
  <si>
    <t>＜貸借対照表の内容に関する明細＞</t>
  </si>
  <si>
    <t>２．附属明細書1（1）②有形固定資産の行政目的別明細</t>
  </si>
  <si>
    <t>４．附属明細書1（1）④基金の明細　</t>
  </si>
  <si>
    <r>
      <t>７．附属明細書1（2）①</t>
    </r>
    <r>
      <rPr>
        <sz val="10.5"/>
        <color rgb="FF000000"/>
        <rFont val="ＭＳ Ｐゴシック"/>
        <family val="3"/>
        <charset val="128"/>
      </rPr>
      <t>地方債（借入先別）の明細</t>
    </r>
  </si>
  <si>
    <t>＜行政コスト計算書の内容に関する明細＞</t>
  </si>
  <si>
    <t>９．附属明細書2（1）補助金等の明細</t>
  </si>
  <si>
    <t>＜純資産変動計算書の内容に関する明細＞</t>
  </si>
  <si>
    <t>10．附属明細書3（1）財源の明細</t>
  </si>
  <si>
    <t>＜資金収支計算書の内容に関する明細＞</t>
  </si>
  <si>
    <t>12．附属明細書4（1）資金の明細</t>
  </si>
  <si>
    <t>附属明細書　目次</t>
    <rPh sb="0" eb="2">
      <t>フゾク</t>
    </rPh>
    <rPh sb="2" eb="5">
      <t>メイサイショ</t>
    </rPh>
    <rPh sb="6" eb="8">
      <t>モクジ</t>
    </rPh>
    <phoneticPr fontId="4"/>
  </si>
  <si>
    <r>
      <t>　　　　　　　　　　　　　②</t>
    </r>
    <r>
      <rPr>
        <sz val="10.5"/>
        <color rgb="FF000000"/>
        <rFont val="ＭＳ Ｐゴシック"/>
        <family val="3"/>
        <charset val="128"/>
      </rPr>
      <t xml:space="preserve">地方債（利率別）の明細 </t>
    </r>
    <phoneticPr fontId="4"/>
  </si>
  <si>
    <r>
      <t>　　　　　　　　　　　　　③</t>
    </r>
    <r>
      <rPr>
        <sz val="10.5"/>
        <color rgb="FF000000"/>
        <rFont val="ＭＳ Ｐゴシック"/>
        <family val="3"/>
        <charset val="128"/>
      </rPr>
      <t>地方債（返済期間別）の明細</t>
    </r>
    <phoneticPr fontId="4"/>
  </si>
  <si>
    <t>有形固定資産の明細</t>
  </si>
  <si>
    <t>会計：全体会計</t>
  </si>
  <si>
    <t>（単位：円）</t>
  </si>
  <si>
    <t>区分</t>
  </si>
  <si>
    <t>事業用資産</t>
  </si>
  <si>
    <t>　土地</t>
  </si>
  <si>
    <t>-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</si>
  <si>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</si>
  <si>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</si>
  <si>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</si>
  <si>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</si>
  <si>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</si>
  <si>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</si>
  <si>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</si>
  <si>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</si>
  <si>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</si>
  <si>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</si>
  <si>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</si>
  <si>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</si>
  <si>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</si>
  <si>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</si>
  <si>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</si>
  <si>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</si>
  <si>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</si>
  <si>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</si>
  <si>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</si>
  <si>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</si>
  <si>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</si>
  <si>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</si>
  <si>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</si>
  <si>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</si>
  <si>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</si>
  <si>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</si>
  <si>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</si>
  <si>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</si>
  <si>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</si>
  <si>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</si>
  <si>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</si>
  <si>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</si>
  <si>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</si>
  <si>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</si>
  <si>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</si>
  <si>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</si>
  <si>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</si>
  <si>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</si>
  <si>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</si>
  <si>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</si>
  <si>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</si>
  <si>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</si>
  <si>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</si>
  <si>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</si>
  <si>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</si>
  <si>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</si>
  <si>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</si>
  <si>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</si>
  <si>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</si>
  <si>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</si>
  <si>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</si>
  <si>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</si>
  <si>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</si>
  <si>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</si>
  <si>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</si>
  <si>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</si>
  <si>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</si>
  <si>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</si>
  <si>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</si>
  <si>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</si>
  <si>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</si>
  <si>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</si>
  <si>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</si>
  <si>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</si>
  <si>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</si>
  <si>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</si>
  <si>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１．附属明細書1（1）①有形固定資産の明細</t>
    <phoneticPr fontId="4"/>
  </si>
  <si>
    <t>投資及び出資金の明細</t>
  </si>
  <si>
    <t>市場価格のあるもの</t>
  </si>
  <si>
    <t>銘柄名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</si>
  <si>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</si>
  <si>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</si>
  <si>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</si>
  <si>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</si>
  <si>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</si>
  <si>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</si>
  <si>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</si>
  <si>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</si>
  <si>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</si>
  <si>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</si>
  <si>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</si>
  <si>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</si>
  <si>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</si>
  <si>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</si>
  <si>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-</t>
    <phoneticPr fontId="4"/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</si>
  <si>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</si>
  <si>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</si>
  <si>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</si>
  <si>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</si>
  <si>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</si>
  <si>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</si>
  <si>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</si>
  <si>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６．附属明細書1（1）⑥長期延滞債権の明細</t>
    <phoneticPr fontId="4"/>
  </si>
  <si>
    <t>　　　　　　　　　　　　　⑦未収金の明細</t>
    <phoneticPr fontId="4"/>
  </si>
  <si>
    <t>長期延滞債権の明細</t>
  </si>
  <si>
    <t>徴収不能引当金計上額</t>
  </si>
  <si>
    <t>【税等未収金】</t>
    <rPh sb="1" eb="2">
      <t>ゼイ</t>
    </rPh>
    <rPh sb="2" eb="3">
      <t>トウ</t>
    </rPh>
    <rPh sb="3" eb="6">
      <t>ミシュウキン</t>
    </rPh>
    <phoneticPr fontId="4"/>
  </si>
  <si>
    <t>＜後期高齢者医療保険特別会計＞</t>
    <rPh sb="1" eb="3">
      <t>コウキ</t>
    </rPh>
    <rPh sb="3" eb="6">
      <t>コウレイシャ</t>
    </rPh>
    <rPh sb="6" eb="8">
      <t>イリョウ</t>
    </rPh>
    <rPh sb="8" eb="10">
      <t>ホケン</t>
    </rPh>
    <rPh sb="10" eb="12">
      <t>トクベツ</t>
    </rPh>
    <rPh sb="12" eb="14">
      <t>カイケイ</t>
    </rPh>
    <phoneticPr fontId="4"/>
  </si>
  <si>
    <t>小計</t>
  </si>
  <si>
    <t>【未収金】</t>
    <rPh sb="1" eb="4">
      <t>ミシュウキン</t>
    </rPh>
    <phoneticPr fontId="4"/>
  </si>
  <si>
    <t>未収金の明細</t>
  </si>
  <si>
    <t>【税等未収金】</t>
    <rPh sb="1" eb="2">
      <t>ゼイ</t>
    </rPh>
    <rPh sb="2" eb="3">
      <t>トウ</t>
    </rPh>
    <rPh sb="3" eb="5">
      <t>ミシュウ</t>
    </rPh>
    <phoneticPr fontId="4"/>
  </si>
  <si>
    <t>【未収金】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</si>
  <si>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</si>
  <si>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</si>
  <si>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</si>
  <si>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</si>
  <si>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</si>
  <si>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</si>
  <si>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</si>
  <si>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</si>
  <si>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</si>
  <si>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</si>
  <si>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　合計</t>
  </si>
  <si>
    <t>地方債等（利率別）の明細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</si>
  <si>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</si>
  <si>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</si>
  <si>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</si>
  <si>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</si>
  <si>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</si>
  <si>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</si>
  <si>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</si>
  <si>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</si>
  <si>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</si>
  <si>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</si>
  <si>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</si>
  <si>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</si>
  <si>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</si>
  <si>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</si>
  <si>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</si>
  <si>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</si>
  <si>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</si>
  <si>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</si>
  <si>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</si>
  <si>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</si>
  <si>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</si>
  <si>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</si>
  <si>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</si>
  <si>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退職手当引当金</t>
  </si>
  <si>
    <t>賞与等引当金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</si>
  <si>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</si>
  <si>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</si>
  <si>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</si>
  <si>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</si>
  <si>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</si>
  <si>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</si>
  <si>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</si>
  <si>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財源の明細</t>
  </si>
  <si>
    <t>会計</t>
  </si>
  <si>
    <t>財源の内容</t>
  </si>
  <si>
    <t>一般会計</t>
  </si>
  <si>
    <t>税収等</t>
  </si>
  <si>
    <t>地方譲与税</t>
    <rPh sb="0" eb="2">
      <t>チホウ</t>
    </rPh>
    <rPh sb="2" eb="5">
      <t>ジョウヨゼイ</t>
    </rPh>
    <phoneticPr fontId="4"/>
  </si>
  <si>
    <t>利子割交付金</t>
    <rPh sb="0" eb="3">
      <t>リシワリ</t>
    </rPh>
    <rPh sb="3" eb="6">
      <t>コウフキン</t>
    </rPh>
    <phoneticPr fontId="4"/>
  </si>
  <si>
    <t>配当割交付金</t>
    <rPh sb="0" eb="3">
      <t>ハイトウワリ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</si>
  <si>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</si>
  <si>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</si>
  <si>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自動車取得税交付金</t>
    <rPh sb="0" eb="3">
      <t>ジドウシャ</t>
    </rPh>
    <rPh sb="3" eb="6">
      <t>シュトクゼイ</t>
    </rPh>
    <rPh sb="6" eb="9">
      <t>コウフキン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</si>
  <si>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</si>
  <si>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</si>
  <si>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国県等補助金</t>
  </si>
  <si>
    <t>資本的_x000D_
補助金</t>
  </si>
  <si>
    <t>国庫支出金</t>
    <rPh sb="0" eb="2">
      <t>コッコ</t>
    </rPh>
    <rPh sb="2" eb="5">
      <t>シシュツキン</t>
    </rPh>
    <phoneticPr fontId="4"/>
  </si>
  <si>
    <t>経常的_x000D_
補助金</t>
  </si>
  <si>
    <t>特別会計</t>
    <rPh sb="0" eb="2">
      <t>トクベツ</t>
    </rPh>
    <rPh sb="2" eb="4">
      <t>カイケイ</t>
    </rPh>
    <phoneticPr fontId="4"/>
  </si>
  <si>
    <t>国民健康保険料</t>
    <rPh sb="0" eb="2">
      <t>コクミン</t>
    </rPh>
    <rPh sb="2" eb="4">
      <t>ケンコウ</t>
    </rPh>
    <rPh sb="4" eb="7">
      <t>ホケンリョウ</t>
    </rPh>
    <phoneticPr fontId="4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</si>
  <si>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4"/>
  </si>
  <si>
    <t>介護保険料</t>
    <rPh sb="0" eb="2">
      <t>カイゴ</t>
    </rPh>
    <rPh sb="2" eb="5">
      <t>ホケンリョウ</t>
    </rPh>
    <phoneticPr fontId="4"/>
  </si>
  <si>
    <t>資金の明細</t>
  </si>
  <si>
    <t>財源情報の明細</t>
  </si>
  <si>
    <t>内訳</t>
  </si>
  <si>
    <t>地方債等</t>
  </si>
  <si>
    <t>純行政コスト</t>
  </si>
  <si>
    <t>有形固定資産等の増加</t>
  </si>
  <si>
    <t>貸付金・基金等の増加</t>
  </si>
  <si>
    <t>その他の補助金等
（補助金等）</t>
    <rPh sb="10" eb="13">
      <t>ホジョキン</t>
    </rPh>
    <rPh sb="13" eb="14">
      <t>トウ</t>
    </rPh>
    <phoneticPr fontId="4"/>
  </si>
  <si>
    <t>会計：一般会計</t>
  </si>
  <si>
    <t>一般会計</t>
    <phoneticPr fontId="20"/>
  </si>
  <si>
    <t>＜一般会計＞</t>
    <rPh sb="1" eb="3">
      <t>イッパン</t>
    </rPh>
    <rPh sb="3" eb="5">
      <t>カイケイ</t>
    </rPh>
    <phoneticPr fontId="4"/>
  </si>
  <si>
    <t>地方交付税</t>
    <rPh sb="0" eb="2">
      <t>チホウ</t>
    </rPh>
    <rPh sb="2" eb="5">
      <t>コウフゼイ</t>
    </rPh>
    <phoneticPr fontId="4"/>
  </si>
  <si>
    <t>＜国民健康保険事業特別会計＞</t>
    <rPh sb="1" eb="3">
      <t>コクミン</t>
    </rPh>
    <rPh sb="3" eb="5">
      <t>ケンコウ</t>
    </rPh>
    <rPh sb="5" eb="7">
      <t>ホケン</t>
    </rPh>
    <rPh sb="7" eb="9">
      <t>ジギョウ</t>
    </rPh>
    <rPh sb="9" eb="11">
      <t>トクベツ</t>
    </rPh>
    <rPh sb="11" eb="13">
      <t>カイケイ</t>
    </rPh>
    <phoneticPr fontId="4"/>
  </si>
  <si>
    <t>【歳計外現金】</t>
    <rPh sb="1" eb="3">
      <t>サイケイ</t>
    </rPh>
    <rPh sb="3" eb="4">
      <t>ガイ</t>
    </rPh>
    <rPh sb="4" eb="6">
      <t>ゲンキン</t>
    </rPh>
    <phoneticPr fontId="4"/>
  </si>
  <si>
    <t>【歳計現金】</t>
    <rPh sb="1" eb="3">
      <t>サイケイ</t>
    </rPh>
    <rPh sb="3" eb="5">
      <t>ゲンキン</t>
    </rPh>
    <phoneticPr fontId="4"/>
  </si>
  <si>
    <t>未収金</t>
    <rPh sb="0" eb="3">
      <t>ミシュウキン</t>
    </rPh>
    <phoneticPr fontId="4"/>
  </si>
  <si>
    <t>税収等</t>
    <rPh sb="0" eb="2">
      <t>ゼイシュウ</t>
    </rPh>
    <rPh sb="2" eb="3">
      <t>トウ</t>
    </rPh>
    <phoneticPr fontId="4"/>
  </si>
  <si>
    <t>地方債償還</t>
    <rPh sb="0" eb="2">
      <t>チホウ</t>
    </rPh>
    <rPh sb="2" eb="3">
      <t>サイ</t>
    </rPh>
    <rPh sb="3" eb="5">
      <t>ショウカン</t>
    </rPh>
    <phoneticPr fontId="4"/>
  </si>
  <si>
    <t>連結相殺対象</t>
    <rPh sb="0" eb="2">
      <t>レンケツ</t>
    </rPh>
    <rPh sb="2" eb="4">
      <t>ソウサイ</t>
    </rPh>
    <rPh sb="4" eb="6">
      <t>タイショウ</t>
    </rPh>
    <phoneticPr fontId="4"/>
  </si>
  <si>
    <t>出資金　合計</t>
    <rPh sb="0" eb="3">
      <t>シュッシキン</t>
    </rPh>
    <rPh sb="4" eb="6">
      <t>ゴウケイ</t>
    </rPh>
    <phoneticPr fontId="4"/>
  </si>
  <si>
    <t>全体会計　出資金　合計</t>
    <rPh sb="0" eb="2">
      <t>ゼンタイ</t>
    </rPh>
    <rPh sb="2" eb="4">
      <t>カイケイ</t>
    </rPh>
    <rPh sb="5" eb="8">
      <t>シュッシキン</t>
    </rPh>
    <rPh sb="9" eb="11">
      <t>ゴウケイ</t>
    </rPh>
    <phoneticPr fontId="4"/>
  </si>
  <si>
    <t>８．附属明細書1（2）④引当金の明細　</t>
    <phoneticPr fontId="4"/>
  </si>
  <si>
    <t>３．附属明細書1（1）③投資及び出資金の明細</t>
    <phoneticPr fontId="4"/>
  </si>
  <si>
    <t>５．附属明細書1（1）⑤貸付金の明細</t>
    <phoneticPr fontId="4"/>
  </si>
  <si>
    <t>11．附属明細書3（2）財源情報の明細</t>
    <phoneticPr fontId="4"/>
  </si>
  <si>
    <t>徴収不能引当金</t>
    <rPh sb="0" eb="2">
      <t>チョウシュウ</t>
    </rPh>
    <rPh sb="2" eb="4">
      <t>フノウ</t>
    </rPh>
    <rPh sb="4" eb="7">
      <t>ヒキアテキン</t>
    </rPh>
    <phoneticPr fontId="4"/>
  </si>
  <si>
    <t>退職手当引当金</t>
    <rPh sb="0" eb="2">
      <t>タイショク</t>
    </rPh>
    <rPh sb="2" eb="4">
      <t>テアテ</t>
    </rPh>
    <rPh sb="4" eb="7">
      <t>ヒキアテキン</t>
    </rPh>
    <phoneticPr fontId="4"/>
  </si>
  <si>
    <t>賞与等引当金</t>
    <rPh sb="0" eb="2">
      <t>ショウヨ</t>
    </rPh>
    <rPh sb="2" eb="3">
      <t>トウ</t>
    </rPh>
    <rPh sb="3" eb="6">
      <t>ヒキアテキン</t>
    </rPh>
    <phoneticPr fontId="4"/>
  </si>
  <si>
    <t>(単位：円)</t>
    <rPh sb="4" eb="5">
      <t>エン</t>
    </rPh>
    <phoneticPr fontId="4"/>
  </si>
  <si>
    <t>自治体名：木更津市</t>
  </si>
  <si>
    <t>一般会計</t>
    <rPh sb="0" eb="2">
      <t>イッパン</t>
    </rPh>
    <rPh sb="2" eb="4">
      <t>カイケイ</t>
    </rPh>
    <phoneticPr fontId="21"/>
  </si>
  <si>
    <t>会計：国民健康保険特別会計</t>
  </si>
  <si>
    <t>千葉県農業信用基金協会出資金</t>
    <rPh sb="0" eb="3">
      <t>チバケン</t>
    </rPh>
    <rPh sb="3" eb="5">
      <t>ノウギョウ</t>
    </rPh>
    <rPh sb="5" eb="7">
      <t>シンヨウ</t>
    </rPh>
    <rPh sb="7" eb="9">
      <t>キキン</t>
    </rPh>
    <rPh sb="9" eb="11">
      <t>キョウカイ</t>
    </rPh>
    <rPh sb="11" eb="14">
      <t>シュッシキン</t>
    </rPh>
    <phoneticPr fontId="8"/>
  </si>
  <si>
    <t>千葉県信用保証協会出捐金</t>
    <rPh sb="0" eb="3">
      <t>チバケン</t>
    </rPh>
    <rPh sb="3" eb="5">
      <t>シンヨウ</t>
    </rPh>
    <rPh sb="5" eb="7">
      <t>ホショウ</t>
    </rPh>
    <rPh sb="7" eb="9">
      <t>キョウカイ</t>
    </rPh>
    <rPh sb="9" eb="10">
      <t>デ</t>
    </rPh>
    <rPh sb="10" eb="11">
      <t>エン</t>
    </rPh>
    <rPh sb="11" eb="12">
      <t>キン</t>
    </rPh>
    <phoneticPr fontId="8"/>
  </si>
  <si>
    <t>公益社団法人千葉県畜産協会出資金</t>
    <rPh sb="0" eb="2">
      <t>コウエキ</t>
    </rPh>
    <rPh sb="2" eb="4">
      <t>シャダン</t>
    </rPh>
    <rPh sb="4" eb="6">
      <t>ホウジン</t>
    </rPh>
    <rPh sb="6" eb="9">
      <t>チバケン</t>
    </rPh>
    <rPh sb="9" eb="11">
      <t>チクサン</t>
    </rPh>
    <rPh sb="11" eb="13">
      <t>キョウカイ</t>
    </rPh>
    <rPh sb="13" eb="16">
      <t>シュッシキン</t>
    </rPh>
    <phoneticPr fontId="8"/>
  </si>
  <si>
    <t>公益財団法人千葉県文化振興財団出捐金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ブンカ</t>
    </rPh>
    <rPh sb="11" eb="13">
      <t>シンコウ</t>
    </rPh>
    <rPh sb="13" eb="15">
      <t>ザイダン</t>
    </rPh>
    <rPh sb="15" eb="17">
      <t>シュツエン</t>
    </rPh>
    <rPh sb="17" eb="18">
      <t>キン</t>
    </rPh>
    <phoneticPr fontId="8"/>
  </si>
  <si>
    <t>公益財団法人ちば国際コンベンションビューロー出捐金</t>
    <rPh sb="0" eb="2">
      <t>コウエキ</t>
    </rPh>
    <rPh sb="2" eb="4">
      <t>ザイダン</t>
    </rPh>
    <rPh sb="4" eb="6">
      <t>ホウジン</t>
    </rPh>
    <rPh sb="8" eb="10">
      <t>コクサイ</t>
    </rPh>
    <rPh sb="22" eb="24">
      <t>シュツエン</t>
    </rPh>
    <rPh sb="24" eb="25">
      <t>キン</t>
    </rPh>
    <phoneticPr fontId="8"/>
  </si>
  <si>
    <t>公益財団法人千葉県暴力団追放県民会議出捐金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ボウリョク</t>
    </rPh>
    <rPh sb="11" eb="12">
      <t>ダン</t>
    </rPh>
    <rPh sb="12" eb="14">
      <t>ツイホウ</t>
    </rPh>
    <rPh sb="14" eb="16">
      <t>ケンミン</t>
    </rPh>
    <rPh sb="16" eb="18">
      <t>カイギ</t>
    </rPh>
    <rPh sb="18" eb="20">
      <t>シュツエン</t>
    </rPh>
    <rPh sb="20" eb="21">
      <t>キン</t>
    </rPh>
    <phoneticPr fontId="8"/>
  </si>
  <si>
    <t>公益財団法人千葉ヘルス財団出捐金</t>
    <rPh sb="0" eb="2">
      <t>コウエキ</t>
    </rPh>
    <rPh sb="2" eb="4">
      <t>ザイダン</t>
    </rPh>
    <rPh sb="4" eb="6">
      <t>ホウジン</t>
    </rPh>
    <rPh sb="6" eb="8">
      <t>チバ</t>
    </rPh>
    <rPh sb="11" eb="13">
      <t>ザイダン</t>
    </rPh>
    <rPh sb="13" eb="15">
      <t>シュツエン</t>
    </rPh>
    <rPh sb="15" eb="16">
      <t>キン</t>
    </rPh>
    <phoneticPr fontId="8"/>
  </si>
  <si>
    <t>公益財団法人千葉県建設技術センター設立出捐金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ケンセツ</t>
    </rPh>
    <rPh sb="11" eb="13">
      <t>ギジュツ</t>
    </rPh>
    <rPh sb="17" eb="19">
      <t>セツリツ</t>
    </rPh>
    <rPh sb="19" eb="21">
      <t>シュツエン</t>
    </rPh>
    <rPh sb="21" eb="22">
      <t>キン</t>
    </rPh>
    <phoneticPr fontId="8"/>
  </si>
  <si>
    <t>公益財団法人千葉県動物保護管理協会出捐金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ドウブツ</t>
    </rPh>
    <rPh sb="11" eb="13">
      <t>ホゴ</t>
    </rPh>
    <rPh sb="13" eb="15">
      <t>カンリ</t>
    </rPh>
    <rPh sb="15" eb="17">
      <t>キョウカイ</t>
    </rPh>
    <rPh sb="17" eb="19">
      <t>シュツエン</t>
    </rPh>
    <rPh sb="19" eb="20">
      <t>キン</t>
    </rPh>
    <phoneticPr fontId="8"/>
  </si>
  <si>
    <t>公益財団法人千葉県教育振興財団出捐金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キョウイク</t>
    </rPh>
    <rPh sb="11" eb="13">
      <t>シンコウ</t>
    </rPh>
    <rPh sb="13" eb="15">
      <t>ザイダン</t>
    </rPh>
    <rPh sb="15" eb="17">
      <t>シュツエン</t>
    </rPh>
    <rPh sb="17" eb="18">
      <t>キン</t>
    </rPh>
    <phoneticPr fontId="8"/>
  </si>
  <si>
    <t>千葉園芸プラスチック加工株式会社出資金</t>
    <rPh sb="0" eb="2">
      <t>チバ</t>
    </rPh>
    <rPh sb="2" eb="4">
      <t>エンゲイ</t>
    </rPh>
    <rPh sb="10" eb="12">
      <t>カコウ</t>
    </rPh>
    <rPh sb="12" eb="16">
      <t>カブシキガイシャ</t>
    </rPh>
    <rPh sb="16" eb="19">
      <t>シュッシキン</t>
    </rPh>
    <phoneticPr fontId="8"/>
  </si>
  <si>
    <t>地方公共団体金融機構出資金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シュッシキン</t>
    </rPh>
    <phoneticPr fontId="8"/>
  </si>
  <si>
    <t>介護給付費準備基金</t>
    <rPh sb="0" eb="2">
      <t>カイゴ</t>
    </rPh>
    <rPh sb="2" eb="4">
      <t>キュウフ</t>
    </rPh>
    <rPh sb="4" eb="5">
      <t>ヒ</t>
    </rPh>
    <rPh sb="5" eb="7">
      <t>ジュンビ</t>
    </rPh>
    <rPh sb="7" eb="9">
      <t>キキン</t>
    </rPh>
    <phoneticPr fontId="8"/>
  </si>
  <si>
    <t>個人市民税過年度分</t>
    <rPh sb="0" eb="2">
      <t>コジン</t>
    </rPh>
    <rPh sb="2" eb="5">
      <t>シミンゼイ</t>
    </rPh>
    <rPh sb="5" eb="6">
      <t>カ</t>
    </rPh>
    <rPh sb="6" eb="8">
      <t>ネンド</t>
    </rPh>
    <rPh sb="8" eb="9">
      <t>ブン</t>
    </rPh>
    <phoneticPr fontId="8"/>
  </si>
  <si>
    <t>法人市民税滞納繰越分</t>
  </si>
  <si>
    <t>固定資産税滞納繰越分</t>
  </si>
  <si>
    <t>軽自動車税滞納繰越分</t>
  </si>
  <si>
    <t>都市計画税滞納繰越分</t>
  </si>
  <si>
    <t>一般被保険者国民健康保険税医療給付費分滞納繰越分</t>
  </si>
  <si>
    <t>一般被保険者国民健康保険税後期高齢者支援金分滞納繰越分</t>
  </si>
  <si>
    <t>一般被保険者国民健康保険税介護納付金分滞納繰越分</t>
  </si>
  <si>
    <t>退職被保険者等国民健康保険税医療給付費分滞納繰越分</t>
  </si>
  <si>
    <t>退職被保険者等国民健康保険税後期高齢者支援金分滞納繰越分</t>
  </si>
  <si>
    <t>退職被保険者等国民健康保険税介護納付金分滞納繰越分</t>
  </si>
  <si>
    <t>滞納繰越分</t>
  </si>
  <si>
    <t>一般被保険者保険給付返納金</t>
  </si>
  <si>
    <t>現年度分</t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</si>
  <si>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</si>
  <si>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年度：令和元年度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</si>
  <si>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</si>
  <si>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差引本年度末残高
(D)-(E)
(G)</t>
    <phoneticPr fontId="4"/>
  </si>
  <si>
    <t>前年度末残高
(A)</t>
    <phoneticPr fontId="4"/>
  </si>
  <si>
    <t>本年度増加額
(B)</t>
    <phoneticPr fontId="4"/>
  </si>
  <si>
    <t>本年度減少額
(C)</t>
    <phoneticPr fontId="4"/>
  </si>
  <si>
    <t>本年度末残高
(A)+(B)-(C)
(D)</t>
    <phoneticPr fontId="4"/>
  </si>
  <si>
    <t>本年度末
減価償却累計額
(E)</t>
    <phoneticPr fontId="4"/>
  </si>
  <si>
    <t>本年度減価償却額
(F)</t>
    <phoneticPr fontId="4"/>
  </si>
  <si>
    <t>その他</t>
    <rPh sb="2" eb="3">
      <t>タ</t>
    </rPh>
    <phoneticPr fontId="4"/>
  </si>
  <si>
    <t>下水道事業会計</t>
    <rPh sb="0" eb="3">
      <t>ゲスイドウ</t>
    </rPh>
    <rPh sb="3" eb="5">
      <t>ジギョウ</t>
    </rPh>
    <rPh sb="5" eb="7">
      <t>カイケイ</t>
    </rPh>
    <phoneticPr fontId="8"/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</si>
  <si>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</si>
  <si>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</si>
  <si>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</si>
  <si>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</si>
  <si>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</si>
  <si>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</si>
  <si>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＜下水道事業会計＞</t>
    <rPh sb="1" eb="4">
      <t>ゲスイドウ</t>
    </rPh>
    <rPh sb="4" eb="6">
      <t>ジギョウ</t>
    </rPh>
    <rPh sb="6" eb="8">
      <t>カイケイ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</si>
  <si>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</si>
  <si>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本年度償却額_x000D_
(F)</t>
  </si>
  <si>
    <t>茂原市</t>
    <rPh sb="0" eb="2">
      <t>モバラ</t>
    </rPh>
    <rPh sb="2" eb="3">
      <t>シ</t>
    </rPh>
    <phoneticPr fontId="4"/>
  </si>
  <si>
    <t>自治体名：茂原市</t>
    <rPh sb="5" eb="7">
      <t>モバラ</t>
    </rPh>
    <rPh sb="7" eb="8">
      <t>シ</t>
    </rPh>
    <phoneticPr fontId="4"/>
  </si>
  <si>
    <t>その他</t>
    <rPh sb="2" eb="3">
      <t>タ</t>
    </rPh>
    <phoneticPr fontId="4"/>
  </si>
  <si>
    <t>＜農業集落排水事業特別会計＞</t>
    <rPh sb="1" eb="3">
      <t>ノウギョウ</t>
    </rPh>
    <rPh sb="3" eb="5">
      <t>シュウラク</t>
    </rPh>
    <rPh sb="5" eb="7">
      <t>ハイスイ</t>
    </rPh>
    <rPh sb="7" eb="9">
      <t>ジギョウ</t>
    </rPh>
    <rPh sb="9" eb="11">
      <t>トクベツ</t>
    </rPh>
    <rPh sb="11" eb="13">
      <t>カイケイ</t>
    </rPh>
    <phoneticPr fontId="4"/>
  </si>
  <si>
    <t>株式会社ベイエフエム</t>
    <rPh sb="0" eb="4">
      <t>カブシキガイシャ</t>
    </rPh>
    <phoneticPr fontId="8"/>
  </si>
  <si>
    <t>九十九里地域水道企業団</t>
    <rPh sb="0" eb="4">
      <t>クジュウクリ</t>
    </rPh>
    <rPh sb="4" eb="6">
      <t>チイキ</t>
    </rPh>
    <rPh sb="6" eb="11">
      <t>スイドウキギョウダン</t>
    </rPh>
    <phoneticPr fontId="4"/>
  </si>
  <si>
    <t>下水道事業会計</t>
    <rPh sb="0" eb="5">
      <t>ゲスイドウジギョウ</t>
    </rPh>
    <rPh sb="5" eb="7">
      <t>カイケイ</t>
    </rPh>
    <phoneticPr fontId="4"/>
  </si>
  <si>
    <t>公益財団法人千葉県下水道公社（下水道事業会計）</t>
    <rPh sb="6" eb="9">
      <t>チバケン</t>
    </rPh>
    <rPh sb="9" eb="12">
      <t>ゲスイドウ</t>
    </rPh>
    <rPh sb="12" eb="14">
      <t>コウシャ</t>
    </rPh>
    <rPh sb="15" eb="20">
      <t>ゲスイドウジギョウ</t>
    </rPh>
    <rPh sb="20" eb="22">
      <t>カイケイ</t>
    </rPh>
    <phoneticPr fontId="4"/>
  </si>
  <si>
    <t>　土地開発基金</t>
    <rPh sb="1" eb="5">
      <t>トチカイハツ</t>
    </rPh>
    <rPh sb="5" eb="7">
      <t>キキン</t>
    </rPh>
    <phoneticPr fontId="8"/>
  </si>
  <si>
    <t>　職員厚生資金貸付基金</t>
    <rPh sb="1" eb="3">
      <t>ショクイン</t>
    </rPh>
    <rPh sb="3" eb="5">
      <t>コウセイ</t>
    </rPh>
    <rPh sb="5" eb="7">
      <t>シキン</t>
    </rPh>
    <rPh sb="7" eb="9">
      <t>カシツケ</t>
    </rPh>
    <rPh sb="9" eb="11">
      <t>キキン</t>
    </rPh>
    <phoneticPr fontId="8"/>
  </si>
  <si>
    <t>　交通遺児及び母子家庭等奨学資金貸付基金</t>
    <rPh sb="1" eb="3">
      <t>コウツウ</t>
    </rPh>
    <rPh sb="3" eb="5">
      <t>イジ</t>
    </rPh>
    <rPh sb="5" eb="6">
      <t>オヨ</t>
    </rPh>
    <rPh sb="7" eb="9">
      <t>ボシ</t>
    </rPh>
    <rPh sb="9" eb="11">
      <t>カテイ</t>
    </rPh>
    <rPh sb="11" eb="12">
      <t>トウ</t>
    </rPh>
    <rPh sb="12" eb="14">
      <t>ショウガク</t>
    </rPh>
    <rPh sb="14" eb="16">
      <t>シキン</t>
    </rPh>
    <rPh sb="16" eb="18">
      <t>カシツケ</t>
    </rPh>
    <rPh sb="18" eb="20">
      <t>キキン</t>
    </rPh>
    <phoneticPr fontId="8"/>
  </si>
  <si>
    <t>　福祉振興基金</t>
    <rPh sb="1" eb="3">
      <t>フクシ</t>
    </rPh>
    <rPh sb="3" eb="5">
      <t>シンコウ</t>
    </rPh>
    <rPh sb="5" eb="7">
      <t>キキン</t>
    </rPh>
    <phoneticPr fontId="8"/>
  </si>
  <si>
    <t>　美術品等取得基金</t>
    <rPh sb="1" eb="3">
      <t>ビジュツ</t>
    </rPh>
    <rPh sb="3" eb="4">
      <t>ヒン</t>
    </rPh>
    <rPh sb="4" eb="5">
      <t>ナド</t>
    </rPh>
    <rPh sb="5" eb="7">
      <t>シュトク</t>
    </rPh>
    <rPh sb="7" eb="9">
      <t>キキン</t>
    </rPh>
    <phoneticPr fontId="8"/>
  </si>
  <si>
    <t>　衛藤五郎音楽文化振興基金</t>
    <rPh sb="1" eb="3">
      <t>エトウ</t>
    </rPh>
    <rPh sb="3" eb="5">
      <t>ゴロウ</t>
    </rPh>
    <rPh sb="5" eb="7">
      <t>オンガク</t>
    </rPh>
    <rPh sb="7" eb="9">
      <t>ブンカ</t>
    </rPh>
    <rPh sb="9" eb="11">
      <t>シンコウ</t>
    </rPh>
    <rPh sb="11" eb="13">
      <t>キキン</t>
    </rPh>
    <phoneticPr fontId="8"/>
  </si>
  <si>
    <t>　学校等施設建設改修基金</t>
    <rPh sb="1" eb="3">
      <t>ガッコウ</t>
    </rPh>
    <rPh sb="3" eb="4">
      <t>トウ</t>
    </rPh>
    <rPh sb="4" eb="6">
      <t>シセツ</t>
    </rPh>
    <rPh sb="6" eb="8">
      <t>ケンセツ</t>
    </rPh>
    <rPh sb="8" eb="10">
      <t>カイシュウ</t>
    </rPh>
    <rPh sb="10" eb="12">
      <t>キキン</t>
    </rPh>
    <phoneticPr fontId="8"/>
  </si>
  <si>
    <t>　国際交流基金</t>
    <rPh sb="1" eb="3">
      <t>コクサイ</t>
    </rPh>
    <rPh sb="3" eb="5">
      <t>コウリュウ</t>
    </rPh>
    <rPh sb="5" eb="7">
      <t>キキン</t>
    </rPh>
    <phoneticPr fontId="8"/>
  </si>
  <si>
    <t>　ふるさと茂原まちづくり応援基金</t>
    <rPh sb="5" eb="7">
      <t>モバラ</t>
    </rPh>
    <rPh sb="12" eb="14">
      <t>オウエン</t>
    </rPh>
    <rPh sb="14" eb="16">
      <t>キキン</t>
    </rPh>
    <phoneticPr fontId="8"/>
  </si>
  <si>
    <t>　茂原市民会館等建設基金</t>
    <rPh sb="1" eb="3">
      <t>モバラ</t>
    </rPh>
    <rPh sb="3" eb="5">
      <t>シミン</t>
    </rPh>
    <rPh sb="5" eb="7">
      <t>カイカン</t>
    </rPh>
    <rPh sb="7" eb="8">
      <t>ナド</t>
    </rPh>
    <rPh sb="8" eb="10">
      <t>ケンセツ</t>
    </rPh>
    <rPh sb="10" eb="12">
      <t>キキン</t>
    </rPh>
    <phoneticPr fontId="8"/>
  </si>
  <si>
    <t>　茂原市森林環境整備基金</t>
    <rPh sb="1" eb="4">
      <t>モバラシ</t>
    </rPh>
    <rPh sb="4" eb="6">
      <t>シンリン</t>
    </rPh>
    <rPh sb="6" eb="8">
      <t>カンキョウ</t>
    </rPh>
    <rPh sb="8" eb="10">
      <t>セイビ</t>
    </rPh>
    <rPh sb="10" eb="12">
      <t>キキン</t>
    </rPh>
    <phoneticPr fontId="4"/>
  </si>
  <si>
    <t>＜下水道事業会計＞</t>
    <rPh sb="1" eb="2">
      <t>シタ</t>
    </rPh>
    <rPh sb="2" eb="6">
      <t>スイドウジギョウ</t>
    </rPh>
    <rPh sb="6" eb="8">
      <t>カイケイ</t>
    </rPh>
    <phoneticPr fontId="4"/>
  </si>
  <si>
    <t>下水道事業基金</t>
    <rPh sb="0" eb="3">
      <t>ゲスイドウ</t>
    </rPh>
    <rPh sb="3" eb="5">
      <t>ジギョウ</t>
    </rPh>
    <rPh sb="5" eb="7">
      <t>キキン</t>
    </rPh>
    <phoneticPr fontId="8"/>
  </si>
  <si>
    <t>茂原市奨学資金貸付金</t>
    <rPh sb="0" eb="3">
      <t>モバラシ</t>
    </rPh>
    <rPh sb="3" eb="7">
      <t>ショウガクシキン</t>
    </rPh>
    <rPh sb="7" eb="10">
      <t>カシツケキン</t>
    </rPh>
    <phoneticPr fontId="8"/>
  </si>
  <si>
    <t>1.5％以下</t>
    <phoneticPr fontId="22"/>
  </si>
  <si>
    <t>特定の契約条項が付された地方債の概要</t>
    <phoneticPr fontId="4"/>
  </si>
  <si>
    <t>特定の契約条項が
付された地方債残高</t>
    <phoneticPr fontId="4"/>
  </si>
  <si>
    <t>契約条項の概要</t>
    <phoneticPr fontId="4"/>
  </si>
  <si>
    <t>＜合計＞</t>
    <rPh sb="1" eb="3">
      <t>ゴウケイ</t>
    </rPh>
    <phoneticPr fontId="4"/>
  </si>
  <si>
    <t>＜駐車場事業特別会計＞</t>
    <rPh sb="1" eb="4">
      <t>チュウシャジョウ</t>
    </rPh>
    <rPh sb="4" eb="6">
      <t>ジギョウ</t>
    </rPh>
    <rPh sb="6" eb="8">
      <t>トクベツ</t>
    </rPh>
    <rPh sb="8" eb="10">
      <t>カイケイ</t>
    </rPh>
    <phoneticPr fontId="4"/>
  </si>
  <si>
    <t>徴収不能引当金（固定）</t>
    <rPh sb="8" eb="10">
      <t>コテイ</t>
    </rPh>
    <phoneticPr fontId="4"/>
  </si>
  <si>
    <t>徴収不能引当金（流動）</t>
    <rPh sb="8" eb="10">
      <t>リュウドウ</t>
    </rPh>
    <phoneticPr fontId="4"/>
  </si>
  <si>
    <t>交通遺児及び母子家庭等奨学資金貸付金</t>
    <rPh sb="17" eb="18">
      <t>キン</t>
    </rPh>
    <phoneticPr fontId="4"/>
  </si>
  <si>
    <t>駐車場事業特別会計</t>
    <rPh sb="0" eb="3">
      <t>チュウシャジョウ</t>
    </rPh>
    <rPh sb="3" eb="5">
      <t>ジギョウ</t>
    </rPh>
    <rPh sb="5" eb="9">
      <t>トクベツカイケイ</t>
    </rPh>
    <phoneticPr fontId="8"/>
  </si>
  <si>
    <t>使用料及び手数料（道路占用料）</t>
    <rPh sb="0" eb="3">
      <t>シヨウリョウ</t>
    </rPh>
    <rPh sb="3" eb="4">
      <t>オヨ</t>
    </rPh>
    <rPh sb="5" eb="8">
      <t>テスウリョウ</t>
    </rPh>
    <rPh sb="9" eb="11">
      <t>ドウロ</t>
    </rPh>
    <rPh sb="11" eb="13">
      <t>センヨウ</t>
    </rPh>
    <rPh sb="13" eb="14">
      <t>リョウ</t>
    </rPh>
    <phoneticPr fontId="5"/>
  </si>
  <si>
    <t>使用料及び手数料（河川占用料）</t>
    <rPh sb="0" eb="3">
      <t>シヨウリョウ</t>
    </rPh>
    <rPh sb="3" eb="4">
      <t>オヨ</t>
    </rPh>
    <rPh sb="5" eb="8">
      <t>テスウリョウ</t>
    </rPh>
    <rPh sb="9" eb="11">
      <t>カセン</t>
    </rPh>
    <rPh sb="11" eb="13">
      <t>センヨウ</t>
    </rPh>
    <rPh sb="13" eb="14">
      <t>リョウ</t>
    </rPh>
    <phoneticPr fontId="5"/>
  </si>
  <si>
    <t>使用料及び手数料（住宅使用料）</t>
    <rPh sb="0" eb="3">
      <t>シヨウリョウ</t>
    </rPh>
    <rPh sb="3" eb="4">
      <t>オヨ</t>
    </rPh>
    <rPh sb="5" eb="8">
      <t>テスウリョウ</t>
    </rPh>
    <rPh sb="9" eb="11">
      <t>ジュウタク</t>
    </rPh>
    <rPh sb="11" eb="14">
      <t>シヨウリョウ</t>
    </rPh>
    <phoneticPr fontId="5"/>
  </si>
  <si>
    <t>財産貸付収入</t>
    <rPh sb="0" eb="2">
      <t>ザイサン</t>
    </rPh>
    <rPh sb="2" eb="4">
      <t>カシツケ</t>
    </rPh>
    <rPh sb="4" eb="6">
      <t>シュウニュウ</t>
    </rPh>
    <phoneticPr fontId="5"/>
  </si>
  <si>
    <t>貸付収入（奨学資金貸付金元利収入）</t>
    <rPh sb="5" eb="7">
      <t>ショウガク</t>
    </rPh>
    <rPh sb="7" eb="9">
      <t>シキン</t>
    </rPh>
    <rPh sb="9" eb="11">
      <t>カシツケ</t>
    </rPh>
    <rPh sb="11" eb="12">
      <t>キン</t>
    </rPh>
    <rPh sb="12" eb="14">
      <t>ガンリ</t>
    </rPh>
    <rPh sb="14" eb="16">
      <t>シュウニュウ</t>
    </rPh>
    <phoneticPr fontId="5"/>
  </si>
  <si>
    <t>雑入（児童扶養手当返納金）</t>
    <rPh sb="0" eb="2">
      <t>ザツニュウ</t>
    </rPh>
    <rPh sb="3" eb="5">
      <t>ジドウ</t>
    </rPh>
    <rPh sb="5" eb="7">
      <t>フヨウ</t>
    </rPh>
    <rPh sb="7" eb="9">
      <t>テアテ</t>
    </rPh>
    <rPh sb="9" eb="11">
      <t>ヘンノウ</t>
    </rPh>
    <rPh sb="11" eb="12">
      <t>キン</t>
    </rPh>
    <phoneticPr fontId="5"/>
  </si>
  <si>
    <t>雑入（学童クラブ利用料）</t>
    <rPh sb="0" eb="2">
      <t>ザツニュウ</t>
    </rPh>
    <rPh sb="3" eb="5">
      <t>ガクドウ</t>
    </rPh>
    <rPh sb="8" eb="11">
      <t>リヨウリョウ</t>
    </rPh>
    <phoneticPr fontId="5"/>
  </si>
  <si>
    <t>雑入（子育て世帯への臨時特別給付金返還金）</t>
    <rPh sb="0" eb="2">
      <t>ザツニュウ</t>
    </rPh>
    <rPh sb="3" eb="5">
      <t>コソダ</t>
    </rPh>
    <rPh sb="6" eb="8">
      <t>セタイ</t>
    </rPh>
    <rPh sb="10" eb="12">
      <t>リンジ</t>
    </rPh>
    <rPh sb="12" eb="14">
      <t>トクベツ</t>
    </rPh>
    <rPh sb="14" eb="17">
      <t>キュウフキン</t>
    </rPh>
    <rPh sb="17" eb="20">
      <t>ヘンカンキン</t>
    </rPh>
    <phoneticPr fontId="5"/>
  </si>
  <si>
    <t>雑入（学校給食費負担金）</t>
    <rPh sb="0" eb="2">
      <t>ザツニュウ</t>
    </rPh>
    <rPh sb="3" eb="5">
      <t>ガッコウ</t>
    </rPh>
    <rPh sb="5" eb="7">
      <t>キュウショク</t>
    </rPh>
    <rPh sb="7" eb="8">
      <t>ヒ</t>
    </rPh>
    <rPh sb="8" eb="11">
      <t>フタンキン</t>
    </rPh>
    <phoneticPr fontId="5"/>
  </si>
  <si>
    <t>雑入（生活保護法第63条による返還金）</t>
    <rPh sb="0" eb="2">
      <t>ザツニュウ</t>
    </rPh>
    <rPh sb="3" eb="5">
      <t>セイカツ</t>
    </rPh>
    <rPh sb="5" eb="8">
      <t>ホゴホウ</t>
    </rPh>
    <rPh sb="8" eb="9">
      <t>ダイ</t>
    </rPh>
    <rPh sb="11" eb="12">
      <t>ジョウ</t>
    </rPh>
    <rPh sb="15" eb="18">
      <t>ヘンカンキン</t>
    </rPh>
    <phoneticPr fontId="5"/>
  </si>
  <si>
    <t>雑入（生活保護法第78条による返還金）</t>
  </si>
  <si>
    <t>歳出　生活保護費戻入未済分</t>
    <rPh sb="0" eb="2">
      <t>サイシュツ</t>
    </rPh>
    <rPh sb="3" eb="5">
      <t>セイカツ</t>
    </rPh>
    <rPh sb="5" eb="7">
      <t>ホゴ</t>
    </rPh>
    <rPh sb="7" eb="8">
      <t>ヒ</t>
    </rPh>
    <rPh sb="8" eb="10">
      <t>レイニュウ</t>
    </rPh>
    <rPh sb="10" eb="12">
      <t>ミサイ</t>
    </rPh>
    <rPh sb="12" eb="13">
      <t>ブン</t>
    </rPh>
    <phoneticPr fontId="5"/>
  </si>
  <si>
    <t>雑入（生活保護法第63条・78条返還金（繰越分））</t>
  </si>
  <si>
    <t>雑入（生活保護法戻入未済分（前年度分））</t>
  </si>
  <si>
    <t>雑入（生活保護法戻入未済分（前々年度以前分））</t>
  </si>
  <si>
    <t>児童福祉費負担金</t>
    <phoneticPr fontId="4"/>
  </si>
  <si>
    <t>老人施設費負担金</t>
    <phoneticPr fontId="4"/>
  </si>
  <si>
    <t>市税</t>
    <rPh sb="0" eb="2">
      <t>シゼイ</t>
    </rPh>
    <phoneticPr fontId="4"/>
  </si>
  <si>
    <t>県支出金</t>
    <rPh sb="0" eb="1">
      <t>ケン</t>
    </rPh>
    <rPh sb="1" eb="4">
      <t>シシュツキン</t>
    </rPh>
    <phoneticPr fontId="4"/>
  </si>
  <si>
    <t>国民健康保険事業　国庫支出金</t>
    <rPh sb="0" eb="2">
      <t>コクミン</t>
    </rPh>
    <rPh sb="2" eb="4">
      <t>ケンコウ</t>
    </rPh>
    <rPh sb="4" eb="6">
      <t>ホケン</t>
    </rPh>
    <rPh sb="6" eb="8">
      <t>ジギョウ</t>
    </rPh>
    <rPh sb="9" eb="11">
      <t>コッコ</t>
    </rPh>
    <rPh sb="11" eb="14">
      <t>シシュツキン</t>
    </rPh>
    <phoneticPr fontId="4"/>
  </si>
  <si>
    <t>国民健康保険事業　県支出金</t>
    <rPh sb="9" eb="10">
      <t>ケン</t>
    </rPh>
    <rPh sb="10" eb="13">
      <t>シシュツキン</t>
    </rPh>
    <phoneticPr fontId="4"/>
  </si>
  <si>
    <t>介護保険事業　国庫支出金</t>
    <rPh sb="0" eb="2">
      <t>カイゴ</t>
    </rPh>
    <rPh sb="2" eb="4">
      <t>ホケン</t>
    </rPh>
    <rPh sb="4" eb="6">
      <t>ジギョウ</t>
    </rPh>
    <rPh sb="7" eb="9">
      <t>コッコ</t>
    </rPh>
    <rPh sb="9" eb="12">
      <t>シシュツキン</t>
    </rPh>
    <phoneticPr fontId="4"/>
  </si>
  <si>
    <t>介護保険事業　県支出金</t>
    <rPh sb="0" eb="2">
      <t>カイゴ</t>
    </rPh>
    <rPh sb="7" eb="8">
      <t>ケン</t>
    </rPh>
    <rPh sb="8" eb="11">
      <t>シシュツキン</t>
    </rPh>
    <phoneticPr fontId="4"/>
  </si>
  <si>
    <t>介護保険事業　支払基金交付金</t>
    <rPh sb="0" eb="2">
      <t>カイゴ</t>
    </rPh>
    <rPh sb="2" eb="4">
      <t>ホケン</t>
    </rPh>
    <rPh sb="4" eb="6">
      <t>ジギョウ</t>
    </rPh>
    <rPh sb="7" eb="9">
      <t>シハライ</t>
    </rPh>
    <rPh sb="9" eb="11">
      <t>キキン</t>
    </rPh>
    <rPh sb="11" eb="14">
      <t>コウフキン</t>
    </rPh>
    <phoneticPr fontId="4"/>
  </si>
  <si>
    <t>下水道事業</t>
    <rPh sb="0" eb="1">
      <t>シタ</t>
    </rPh>
    <rPh sb="1" eb="3">
      <t>スイドウ</t>
    </rPh>
    <rPh sb="3" eb="5">
      <t>ジギョウ</t>
    </rPh>
    <phoneticPr fontId="4"/>
  </si>
  <si>
    <t>合計（税収等）</t>
    <phoneticPr fontId="4"/>
  </si>
  <si>
    <t>合計</t>
    <phoneticPr fontId="4"/>
  </si>
  <si>
    <t>合計（国県等補助金）</t>
    <rPh sb="3" eb="4">
      <t>クニ</t>
    </rPh>
    <rPh sb="4" eb="5">
      <t>ケン</t>
    </rPh>
    <rPh sb="5" eb="6">
      <t>トウ</t>
    </rPh>
    <rPh sb="6" eb="9">
      <t>ホジョキン</t>
    </rPh>
    <phoneticPr fontId="4"/>
  </si>
  <si>
    <t>自治体名：茂原市</t>
  </si>
  <si>
    <t>会計：国民健康保険事業特別会計</t>
  </si>
  <si>
    <t>会計：駐車場事業特別会計</t>
  </si>
  <si>
    <t>会計：介護保険事業特別会計</t>
  </si>
  <si>
    <t>会計：後期高齢者医療事業特別会計</t>
  </si>
  <si>
    <t>＜下水道事業会計＞</t>
    <rPh sb="1" eb="6">
      <t>ゲスイドウジギョウ</t>
    </rPh>
    <rPh sb="6" eb="8">
      <t>カイケイ</t>
    </rPh>
    <phoneticPr fontId="4"/>
  </si>
  <si>
    <t>会計：国民健康保険事業特別会計</t>
    <phoneticPr fontId="4"/>
  </si>
  <si>
    <t>国民健康保険事業特別会計</t>
    <phoneticPr fontId="8"/>
  </si>
  <si>
    <t>＜農業集落排水事業特別会計＞</t>
    <phoneticPr fontId="4"/>
  </si>
  <si>
    <t>介護保険事業特別会計</t>
    <rPh sb="0" eb="4">
      <t>カイゴホケン</t>
    </rPh>
    <rPh sb="4" eb="6">
      <t>ジギョウ</t>
    </rPh>
    <rPh sb="6" eb="10">
      <t>トクベツカイケイ</t>
    </rPh>
    <phoneticPr fontId="4"/>
  </si>
  <si>
    <t>＜介護保険事業特別会計＞</t>
    <rPh sb="1" eb="3">
      <t>カイゴ</t>
    </rPh>
    <rPh sb="3" eb="5">
      <t>ホケン</t>
    </rPh>
    <rPh sb="5" eb="7">
      <t>ジギョウ</t>
    </rPh>
    <rPh sb="7" eb="9">
      <t>トクベツ</t>
    </rPh>
    <rPh sb="9" eb="11">
      <t>カイケイ</t>
    </rPh>
    <phoneticPr fontId="4"/>
  </si>
  <si>
    <t>＜後期高齢者医療事業特別会計＞</t>
    <rPh sb="1" eb="3">
      <t>コウキ</t>
    </rPh>
    <rPh sb="3" eb="6">
      <t>コウレイシャ</t>
    </rPh>
    <rPh sb="6" eb="8">
      <t>イリョウ</t>
    </rPh>
    <rPh sb="8" eb="10">
      <t>ジギョウ</t>
    </rPh>
    <rPh sb="10" eb="12">
      <t>トクベツ</t>
    </rPh>
    <rPh sb="12" eb="14">
      <t>カイケイ</t>
    </rPh>
    <phoneticPr fontId="4"/>
  </si>
  <si>
    <t>後期高齢者医療事業特別会計</t>
    <phoneticPr fontId="8"/>
  </si>
  <si>
    <t>警察</t>
  </si>
  <si>
    <t>＜下水度事業会計＞</t>
    <rPh sb="1" eb="4">
      <t>ゲスイド</t>
    </rPh>
    <rPh sb="4" eb="6">
      <t>ジギョウ</t>
    </rPh>
    <rPh sb="6" eb="8">
      <t>カイケイ</t>
    </rPh>
    <phoneticPr fontId="4"/>
  </si>
  <si>
    <t>水洗便所改造資金貸付金</t>
    <rPh sb="0" eb="2">
      <t>スイセン</t>
    </rPh>
    <rPh sb="2" eb="4">
      <t>ベンジョ</t>
    </rPh>
    <rPh sb="4" eb="6">
      <t>カイゾウ</t>
    </rPh>
    <rPh sb="6" eb="8">
      <t>シキン</t>
    </rPh>
    <rPh sb="8" eb="10">
      <t>カシツケ</t>
    </rPh>
    <rPh sb="10" eb="11">
      <t>キン</t>
    </rPh>
    <phoneticPr fontId="5"/>
  </si>
  <si>
    <t>現/滞
区分</t>
    <rPh sb="0" eb="1">
      <t>ゲン</t>
    </rPh>
    <rPh sb="2" eb="3">
      <t>タイ</t>
    </rPh>
    <rPh sb="4" eb="6">
      <t>クブン</t>
    </rPh>
    <phoneticPr fontId="22"/>
  </si>
  <si>
    <t>BS</t>
    <phoneticPr fontId="22"/>
  </si>
  <si>
    <t>NW/PL</t>
    <phoneticPr fontId="22"/>
  </si>
  <si>
    <t>収入未済額</t>
    <rPh sb="0" eb="2">
      <t>シュウニュウ</t>
    </rPh>
    <rPh sb="2" eb="4">
      <t>ミサイ</t>
    </rPh>
    <rPh sb="4" eb="5">
      <t>ガク</t>
    </rPh>
    <phoneticPr fontId="5"/>
  </si>
  <si>
    <t>個人</t>
    <rPh sb="0" eb="2">
      <t>コジン</t>
    </rPh>
    <phoneticPr fontId="22"/>
  </si>
  <si>
    <t>現年</t>
    <rPh sb="0" eb="2">
      <t>ゲンネン</t>
    </rPh>
    <phoneticPr fontId="22"/>
  </si>
  <si>
    <t>税等未収金</t>
    <rPh sb="0" eb="1">
      <t>ゼイ</t>
    </rPh>
    <rPh sb="1" eb="2">
      <t>トウ</t>
    </rPh>
    <rPh sb="2" eb="5">
      <t>ミシュウキン</t>
    </rPh>
    <phoneticPr fontId="22"/>
  </si>
  <si>
    <t>税収等</t>
    <rPh sb="0" eb="2">
      <t>ゼイシュウ</t>
    </rPh>
    <rPh sb="2" eb="3">
      <t>トウ</t>
    </rPh>
    <phoneticPr fontId="22"/>
  </si>
  <si>
    <t>滞納</t>
    <rPh sb="0" eb="2">
      <t>タイノウ</t>
    </rPh>
    <phoneticPr fontId="22"/>
  </si>
  <si>
    <t>長期滞留債権（税収）</t>
    <rPh sb="0" eb="4">
      <t>チョウキタイリュウ</t>
    </rPh>
    <rPh sb="4" eb="6">
      <t>サイケン</t>
    </rPh>
    <rPh sb="7" eb="9">
      <t>ゼイシュウ</t>
    </rPh>
    <phoneticPr fontId="22"/>
  </si>
  <si>
    <t>法人</t>
    <rPh sb="0" eb="2">
      <t>ホウジン</t>
    </rPh>
    <phoneticPr fontId="22"/>
  </si>
  <si>
    <t>固定資産税</t>
    <rPh sb="0" eb="2">
      <t>コテイ</t>
    </rPh>
    <rPh sb="2" eb="5">
      <t>シサンゼイ</t>
    </rPh>
    <phoneticPr fontId="22"/>
  </si>
  <si>
    <t>軽自動車税</t>
    <rPh sb="0" eb="4">
      <t>ケイジドウシャ</t>
    </rPh>
    <rPh sb="4" eb="5">
      <t>ゼイ</t>
    </rPh>
    <phoneticPr fontId="22"/>
  </si>
  <si>
    <t>都市計画税</t>
    <rPh sb="0" eb="2">
      <t>トシ</t>
    </rPh>
    <rPh sb="2" eb="4">
      <t>ケイカク</t>
    </rPh>
    <rPh sb="4" eb="5">
      <t>ゼイ</t>
    </rPh>
    <phoneticPr fontId="22"/>
  </si>
  <si>
    <t>未収金</t>
    <rPh sb="0" eb="3">
      <t>ミシュウキン</t>
    </rPh>
    <phoneticPr fontId="22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</si>
  <si>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22"/>
  </si>
  <si>
    <t>長期滞留債権</t>
    <rPh sb="0" eb="4">
      <t>チョウキタイリュウ</t>
    </rPh>
    <rPh sb="4" eb="6">
      <t>サイケン</t>
    </rPh>
    <phoneticPr fontId="22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</si>
  <si>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22"/>
  </si>
  <si>
    <t>財産貸付収入</t>
    <rPh sb="0" eb="2">
      <t>ザイサン</t>
    </rPh>
    <rPh sb="2" eb="4">
      <t>カシツケ</t>
    </rPh>
    <rPh sb="4" eb="6">
      <t>シュウニュウ</t>
    </rPh>
    <phoneticPr fontId="22"/>
  </si>
  <si>
    <t>その他（経常収益）</t>
    <rPh sb="2" eb="3">
      <t>タ</t>
    </rPh>
    <rPh sb="4" eb="6">
      <t>ケイジョウ</t>
    </rPh>
    <rPh sb="6" eb="8">
      <t>シュウエキ</t>
    </rPh>
    <phoneticPr fontId="22"/>
  </si>
  <si>
    <t>土地売払収入</t>
    <rPh sb="0" eb="2">
      <t>トチ</t>
    </rPh>
    <rPh sb="2" eb="4">
      <t>ウリハラ</t>
    </rPh>
    <rPh sb="4" eb="6">
      <t>シュウニュウ</t>
    </rPh>
    <phoneticPr fontId="22"/>
  </si>
  <si>
    <t>建物売払収入</t>
    <rPh sb="0" eb="2">
      <t>タテモノ</t>
    </rPh>
    <rPh sb="2" eb="4">
      <t>ウリハラ</t>
    </rPh>
    <rPh sb="4" eb="6">
      <t>シュウニュウ</t>
    </rPh>
    <phoneticPr fontId="22"/>
  </si>
  <si>
    <t>物品売払収入</t>
    <rPh sb="0" eb="2">
      <t>ブッピン</t>
    </rPh>
    <rPh sb="2" eb="4">
      <t>ウリハラ</t>
    </rPh>
    <rPh sb="4" eb="6">
      <t>シュウニュウ</t>
    </rPh>
    <phoneticPr fontId="22"/>
  </si>
  <si>
    <t>その他</t>
    <rPh sb="2" eb="3">
      <t>タ</t>
    </rPh>
    <phoneticPr fontId="22"/>
  </si>
  <si>
    <t>貸付収入（奨学資金貸付金元利収入）</t>
    <rPh sb="5" eb="7">
      <t>ショウガク</t>
    </rPh>
    <rPh sb="7" eb="9">
      <t>シキン</t>
    </rPh>
    <rPh sb="9" eb="11">
      <t>カシツケ</t>
    </rPh>
    <rPh sb="11" eb="12">
      <t>キン</t>
    </rPh>
    <rPh sb="12" eb="14">
      <t>ガンリ</t>
    </rPh>
    <rPh sb="14" eb="16">
      <t>シュウニュウ</t>
    </rPh>
    <phoneticPr fontId="22"/>
  </si>
  <si>
    <t>雑入（児童扶養手当返納金）</t>
    <rPh sb="0" eb="2">
      <t>ザツニュウ</t>
    </rPh>
    <rPh sb="3" eb="5">
      <t>ジドウ</t>
    </rPh>
    <rPh sb="5" eb="7">
      <t>フヨウ</t>
    </rPh>
    <rPh sb="7" eb="9">
      <t>テアテ</t>
    </rPh>
    <rPh sb="9" eb="11">
      <t>ヘンノウ</t>
    </rPh>
    <rPh sb="11" eb="12">
      <t>キン</t>
    </rPh>
    <phoneticPr fontId="22"/>
  </si>
  <si>
    <t>雑入（学童クラブ利用料）</t>
    <rPh sb="0" eb="2">
      <t>ザツニュウ</t>
    </rPh>
    <rPh sb="3" eb="5">
      <t>ガクドウ</t>
    </rPh>
    <rPh sb="8" eb="11">
      <t>リヨウリョウ</t>
    </rPh>
    <phoneticPr fontId="22"/>
  </si>
  <si>
    <t>雑入（子育て世帯への臨時特別給付金返還金）</t>
    <rPh sb="0" eb="2">
      <t>ザツニュウ</t>
    </rPh>
    <rPh sb="3" eb="5">
      <t>コソダ</t>
    </rPh>
    <rPh sb="6" eb="8">
      <t>セタイ</t>
    </rPh>
    <rPh sb="10" eb="12">
      <t>リンジ</t>
    </rPh>
    <rPh sb="12" eb="14">
      <t>トクベツ</t>
    </rPh>
    <rPh sb="14" eb="17">
      <t>キュウフキン</t>
    </rPh>
    <rPh sb="17" eb="20">
      <t>ヘンカンキン</t>
    </rPh>
    <phoneticPr fontId="22"/>
  </si>
  <si>
    <r>
      <t>雑入（交通遺児及び母子家庭等奨学資金償還金）</t>
    </r>
    <r>
      <rPr>
        <b/>
        <sz val="12"/>
        <color theme="1"/>
        <rFont val="ＭＳ Ｐゴシック"/>
        <family val="3"/>
        <charset val="128"/>
        <scheme val="minor"/>
      </rPr>
      <t>R6新</t>
    </r>
    <rPh sb="0" eb="2">
      <t>ザツニュウ</t>
    </rPh>
    <rPh sb="3" eb="5">
      <t>コウツウ</t>
    </rPh>
    <rPh sb="5" eb="7">
      <t>イジ</t>
    </rPh>
    <rPh sb="7" eb="8">
      <t>オヨ</t>
    </rPh>
    <rPh sb="9" eb="11">
      <t>ボシ</t>
    </rPh>
    <rPh sb="11" eb="13">
      <t>カテイ</t>
    </rPh>
    <rPh sb="13" eb="14">
      <t>トウ</t>
    </rPh>
    <rPh sb="14" eb="16">
      <t>ショウガク</t>
    </rPh>
    <rPh sb="16" eb="18">
      <t>シキン</t>
    </rPh>
    <rPh sb="18" eb="21">
      <t>ショウカンキン</t>
    </rPh>
    <rPh sb="24" eb="25">
      <t>シン</t>
    </rPh>
    <phoneticPr fontId="22"/>
  </si>
  <si>
    <r>
      <t>雑入（企業立地奨励金返還金）</t>
    </r>
    <r>
      <rPr>
        <b/>
        <sz val="12"/>
        <color theme="1"/>
        <rFont val="ＭＳ Ｐゴシック"/>
        <family val="3"/>
        <charset val="128"/>
        <scheme val="minor"/>
      </rPr>
      <t>R6新</t>
    </r>
    <rPh sb="0" eb="2">
      <t>ザツニュウ</t>
    </rPh>
    <rPh sb="3" eb="5">
      <t>キギョウ</t>
    </rPh>
    <rPh sb="5" eb="7">
      <t>リッチ</t>
    </rPh>
    <rPh sb="7" eb="10">
      <t>ショウレイキン</t>
    </rPh>
    <rPh sb="10" eb="13">
      <t>ヘンカンキン</t>
    </rPh>
    <phoneticPr fontId="22"/>
  </si>
  <si>
    <r>
      <t>雑入（地域公共交通確保維持改善事業負担金）</t>
    </r>
    <r>
      <rPr>
        <b/>
        <sz val="12"/>
        <color theme="1"/>
        <rFont val="ＭＳ Ｐゴシック"/>
        <family val="3"/>
        <charset val="128"/>
        <scheme val="minor"/>
      </rPr>
      <t>R6新</t>
    </r>
    <rPh sb="0" eb="2">
      <t>ザツニュウ</t>
    </rPh>
    <rPh sb="3" eb="5">
      <t>チイキ</t>
    </rPh>
    <rPh sb="5" eb="7">
      <t>コウキョウ</t>
    </rPh>
    <rPh sb="7" eb="9">
      <t>コウツウ</t>
    </rPh>
    <rPh sb="9" eb="11">
      <t>カクホ</t>
    </rPh>
    <rPh sb="11" eb="13">
      <t>イジ</t>
    </rPh>
    <rPh sb="13" eb="15">
      <t>カイゼン</t>
    </rPh>
    <rPh sb="15" eb="17">
      <t>ジギョウ</t>
    </rPh>
    <rPh sb="17" eb="20">
      <t>フタンキン</t>
    </rPh>
    <phoneticPr fontId="22"/>
  </si>
  <si>
    <t>雑入（学校給食費負担金）</t>
    <rPh sb="0" eb="2">
      <t>ザツニュウ</t>
    </rPh>
    <rPh sb="3" eb="5">
      <t>ガッコウ</t>
    </rPh>
    <rPh sb="5" eb="7">
      <t>キュウショク</t>
    </rPh>
    <rPh sb="7" eb="8">
      <t>ヒ</t>
    </rPh>
    <rPh sb="8" eb="11">
      <t>フタンキン</t>
    </rPh>
    <phoneticPr fontId="22"/>
  </si>
  <si>
    <t>雑入（生活保護法第63条による返還金）</t>
    <rPh sb="0" eb="2">
      <t>ザツニュウ</t>
    </rPh>
    <rPh sb="3" eb="5">
      <t>セイカツ</t>
    </rPh>
    <rPh sb="5" eb="8">
      <t>ホゴホウ</t>
    </rPh>
    <rPh sb="8" eb="9">
      <t>ダイ</t>
    </rPh>
    <rPh sb="11" eb="12">
      <t>ジョウ</t>
    </rPh>
    <rPh sb="15" eb="18">
      <t>ヘンカンキン</t>
    </rPh>
    <phoneticPr fontId="22"/>
  </si>
  <si>
    <t>雑入（生活保護法第78条による返還金）</t>
    <phoneticPr fontId="22"/>
  </si>
  <si>
    <t>歳出　生活保護費戻入未済分</t>
    <rPh sb="0" eb="2">
      <t>サイシュツ</t>
    </rPh>
    <rPh sb="3" eb="5">
      <t>セイカツ</t>
    </rPh>
    <rPh sb="5" eb="7">
      <t>ホゴ</t>
    </rPh>
    <rPh sb="7" eb="8">
      <t>ヒ</t>
    </rPh>
    <rPh sb="8" eb="10">
      <t>レイニュウ</t>
    </rPh>
    <rPh sb="10" eb="12">
      <t>ミサイ</t>
    </rPh>
    <rPh sb="12" eb="13">
      <t>ブン</t>
    </rPh>
    <phoneticPr fontId="22"/>
  </si>
  <si>
    <t>雑入（生活保護法第63条・78条返還金（繰越分））</t>
    <phoneticPr fontId="22"/>
  </si>
  <si>
    <t>雑入（生活保護法戻入未済分（前年度分））</t>
    <phoneticPr fontId="22"/>
  </si>
  <si>
    <t>雑入（生活保護法戻入未済分（前々年度以前分））</t>
    <phoneticPr fontId="22"/>
  </si>
  <si>
    <t>計上金額</t>
    <rPh sb="0" eb="2">
      <t>ケイジョウ</t>
    </rPh>
    <rPh sb="2" eb="4">
      <t>キンガク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</si>
  <si>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22"/>
  </si>
  <si>
    <t>徴収不納引当金（流動）</t>
  </si>
  <si>
    <t>徴収不納引当金（固定）</t>
  </si>
  <si>
    <t>長期未払金</t>
    <rPh sb="0" eb="2">
      <t>チョウキ</t>
    </rPh>
    <rPh sb="2" eb="5">
      <t>ミハライキン</t>
    </rPh>
    <phoneticPr fontId="22"/>
  </si>
  <si>
    <t>未払金</t>
    <rPh sb="0" eb="3">
      <t>ミハライキン</t>
    </rPh>
    <phoneticPr fontId="22"/>
  </si>
  <si>
    <t>BS</t>
  </si>
  <si>
    <t>NW/PL</t>
  </si>
  <si>
    <t>医療給付費分（一般）</t>
    <rPh sb="0" eb="2">
      <t>イリョウ</t>
    </rPh>
    <rPh sb="2" eb="4">
      <t>キュウフ</t>
    </rPh>
    <rPh sb="4" eb="5">
      <t>ヒ</t>
    </rPh>
    <rPh sb="5" eb="6">
      <t>ブン</t>
    </rPh>
    <rPh sb="7" eb="9">
      <t>イッパン</t>
    </rPh>
    <phoneticPr fontId="22"/>
  </si>
  <si>
    <t>介護納付金分（一般）</t>
    <rPh sb="0" eb="2">
      <t>カイゴ</t>
    </rPh>
    <rPh sb="2" eb="5">
      <t>ノウフキン</t>
    </rPh>
    <rPh sb="5" eb="6">
      <t>ブン</t>
    </rPh>
    <rPh sb="7" eb="9">
      <t>イッパン</t>
    </rPh>
    <phoneticPr fontId="22"/>
  </si>
  <si>
    <t>後期高齢者支援金分（一般）</t>
    <rPh sb="0" eb="2">
      <t>コウキ</t>
    </rPh>
    <rPh sb="2" eb="5">
      <t>コウレイシャ</t>
    </rPh>
    <rPh sb="5" eb="7">
      <t>シエン</t>
    </rPh>
    <rPh sb="7" eb="8">
      <t>キン</t>
    </rPh>
    <rPh sb="8" eb="9">
      <t>ブン</t>
    </rPh>
    <rPh sb="10" eb="12">
      <t>イッパン</t>
    </rPh>
    <phoneticPr fontId="22"/>
  </si>
  <si>
    <t>医療給付費分（退職）</t>
    <rPh sb="0" eb="2">
      <t>イリョウ</t>
    </rPh>
    <rPh sb="2" eb="4">
      <t>キュウフ</t>
    </rPh>
    <rPh sb="4" eb="5">
      <t>ヒ</t>
    </rPh>
    <rPh sb="5" eb="6">
      <t>ブン</t>
    </rPh>
    <rPh sb="7" eb="9">
      <t>タイショク</t>
    </rPh>
    <phoneticPr fontId="22"/>
  </si>
  <si>
    <t>介護納付金分（退職）</t>
    <rPh sb="0" eb="2">
      <t>カイゴ</t>
    </rPh>
    <rPh sb="2" eb="5">
      <t>ノウフキン</t>
    </rPh>
    <rPh sb="5" eb="6">
      <t>ブン</t>
    </rPh>
    <phoneticPr fontId="22"/>
  </si>
  <si>
    <t>後期高齢者支援金分（退職）</t>
    <rPh sb="0" eb="2">
      <t>コウキ</t>
    </rPh>
    <rPh sb="2" eb="5">
      <t>コウレイシャ</t>
    </rPh>
    <rPh sb="5" eb="7">
      <t>シエン</t>
    </rPh>
    <rPh sb="7" eb="8">
      <t>キン</t>
    </rPh>
    <rPh sb="8" eb="9">
      <t>ブン</t>
    </rPh>
    <phoneticPr fontId="22"/>
  </si>
  <si>
    <t>延滞金</t>
  </si>
  <si>
    <t>貸付収入</t>
    <phoneticPr fontId="22"/>
  </si>
  <si>
    <t>雑入（一般被保険者返納金）</t>
    <rPh sb="0" eb="2">
      <t>ザツニュウ</t>
    </rPh>
    <rPh sb="3" eb="5">
      <t>イッパン</t>
    </rPh>
    <rPh sb="5" eb="9">
      <t>ヒホケンシャ</t>
    </rPh>
    <rPh sb="9" eb="11">
      <t>ヘンノウ</t>
    </rPh>
    <rPh sb="11" eb="12">
      <t>キン</t>
    </rPh>
    <phoneticPr fontId="22"/>
  </si>
  <si>
    <t>雑入（一般被保険者返納金（過年度分））</t>
    <rPh sb="0" eb="2">
      <t>ザツニュウ</t>
    </rPh>
    <rPh sb="3" eb="5">
      <t>イッパン</t>
    </rPh>
    <rPh sb="5" eb="9">
      <t>ヒホケンシャ</t>
    </rPh>
    <rPh sb="9" eb="11">
      <t>ヘンノウ</t>
    </rPh>
    <rPh sb="11" eb="12">
      <t>キン</t>
    </rPh>
    <rPh sb="13" eb="16">
      <t>カネンド</t>
    </rPh>
    <rPh sb="16" eb="17">
      <t>ブン</t>
    </rPh>
    <phoneticPr fontId="22"/>
  </si>
  <si>
    <t>雑入（退職被保険者返納金（過年度分））</t>
    <rPh sb="0" eb="2">
      <t>ザツニュウ</t>
    </rPh>
    <rPh sb="3" eb="5">
      <t>タイショク</t>
    </rPh>
    <rPh sb="5" eb="9">
      <t>ヒホケンシャ</t>
    </rPh>
    <rPh sb="9" eb="11">
      <t>ヘンノウ</t>
    </rPh>
    <rPh sb="11" eb="12">
      <t>キン</t>
    </rPh>
    <rPh sb="13" eb="16">
      <t>カネンド</t>
    </rPh>
    <rPh sb="16" eb="17">
      <t>ブン</t>
    </rPh>
    <phoneticPr fontId="22"/>
  </si>
  <si>
    <t>PL/NW</t>
  </si>
  <si>
    <t>普通徴収</t>
    <rPh sb="0" eb="2">
      <t>フツウ</t>
    </rPh>
    <rPh sb="2" eb="4">
      <t>チョウシュウ</t>
    </rPh>
    <phoneticPr fontId="22"/>
  </si>
  <si>
    <t>特別徴収</t>
    <rPh sb="0" eb="2">
      <t>トクベツ</t>
    </rPh>
    <rPh sb="2" eb="4">
      <t>チョウシュウ</t>
    </rPh>
    <phoneticPr fontId="22"/>
  </si>
  <si>
    <t>貸付収入</t>
  </si>
  <si>
    <t>雑入</t>
    <rPh sb="0" eb="2">
      <t>ザツニュウ</t>
    </rPh>
    <phoneticPr fontId="22"/>
  </si>
  <si>
    <t>R5</t>
  </si>
  <si>
    <t>R1</t>
  </si>
  <si>
    <t>【一般会計】</t>
    <rPh sb="1" eb="3">
      <t>イッパン</t>
    </rPh>
    <rPh sb="3" eb="5">
      <t>カイケイ</t>
    </rPh>
    <phoneticPr fontId="22"/>
  </si>
  <si>
    <t>項目</t>
    <rPh sb="0" eb="2">
      <t>コウモク</t>
    </rPh>
    <phoneticPr fontId="22"/>
  </si>
  <si>
    <t>市民税</t>
    <rPh sb="0" eb="3">
      <t>シミンゼイ</t>
    </rPh>
    <phoneticPr fontId="22"/>
  </si>
  <si>
    <t>分担金及び負担金（児童福祉費負担金）</t>
    <rPh sb="0" eb="3">
      <t>ブンタンキン</t>
    </rPh>
    <rPh sb="3" eb="4">
      <t>オヨ</t>
    </rPh>
    <rPh sb="5" eb="8">
      <t>フタンキン</t>
    </rPh>
    <rPh sb="9" eb="11">
      <t>ジドウ</t>
    </rPh>
    <rPh sb="11" eb="13">
      <t>フクシ</t>
    </rPh>
    <rPh sb="13" eb="14">
      <t>ヒ</t>
    </rPh>
    <rPh sb="14" eb="17">
      <t>フタンキン</t>
    </rPh>
    <phoneticPr fontId="22"/>
  </si>
  <si>
    <t>分担金及び負担金（老人施設費負担金）</t>
    <rPh sb="0" eb="3">
      <t>ブンタンキン</t>
    </rPh>
    <rPh sb="3" eb="4">
      <t>オヨ</t>
    </rPh>
    <rPh sb="5" eb="8">
      <t>フタンキン</t>
    </rPh>
    <rPh sb="9" eb="11">
      <t>ロウジン</t>
    </rPh>
    <rPh sb="11" eb="13">
      <t>シセツ</t>
    </rPh>
    <rPh sb="13" eb="14">
      <t>ヒ</t>
    </rPh>
    <rPh sb="14" eb="17">
      <t>フタンキン</t>
    </rPh>
    <phoneticPr fontId="22"/>
  </si>
  <si>
    <t>分担金及び負担金（道路新設改良費負担金）</t>
    <rPh sb="0" eb="3">
      <t>ブンタンキン</t>
    </rPh>
    <rPh sb="3" eb="4">
      <t>オヨ</t>
    </rPh>
    <rPh sb="5" eb="8">
      <t>フタンキン</t>
    </rPh>
    <rPh sb="9" eb="11">
      <t>ドウロ</t>
    </rPh>
    <rPh sb="11" eb="13">
      <t>シンセツ</t>
    </rPh>
    <rPh sb="13" eb="15">
      <t>カイリョウ</t>
    </rPh>
    <rPh sb="15" eb="16">
      <t>ヒ</t>
    </rPh>
    <rPh sb="16" eb="19">
      <t>フタンキン</t>
    </rPh>
    <phoneticPr fontId="22"/>
  </si>
  <si>
    <t>使用料及び手数料（庁舎使用料）</t>
    <rPh sb="0" eb="3">
      <t>シヨウリョウ</t>
    </rPh>
    <rPh sb="3" eb="4">
      <t>オヨ</t>
    </rPh>
    <rPh sb="5" eb="8">
      <t>テスウリョウ</t>
    </rPh>
    <rPh sb="9" eb="11">
      <t>チョウシャ</t>
    </rPh>
    <rPh sb="11" eb="14">
      <t>シヨウリョウ</t>
    </rPh>
    <phoneticPr fontId="22"/>
  </si>
  <si>
    <t>使用料及び手数料（道路占用料）</t>
    <rPh sb="0" eb="3">
      <t>シヨウリョウ</t>
    </rPh>
    <rPh sb="3" eb="4">
      <t>オヨ</t>
    </rPh>
    <rPh sb="5" eb="8">
      <t>テスウリョウ</t>
    </rPh>
    <rPh sb="9" eb="11">
      <t>ドウロ</t>
    </rPh>
    <rPh sb="11" eb="13">
      <t>センヨウ</t>
    </rPh>
    <rPh sb="13" eb="14">
      <t>リョウ</t>
    </rPh>
    <phoneticPr fontId="22"/>
  </si>
  <si>
    <t>使用料及び手数料（河川占用料）</t>
    <rPh sb="0" eb="3">
      <t>シヨウリョウ</t>
    </rPh>
    <rPh sb="3" eb="4">
      <t>オヨ</t>
    </rPh>
    <rPh sb="5" eb="8">
      <t>テスウリョウ</t>
    </rPh>
    <rPh sb="9" eb="11">
      <t>カセン</t>
    </rPh>
    <rPh sb="11" eb="13">
      <t>センヨウ</t>
    </rPh>
    <rPh sb="13" eb="14">
      <t>リョウ</t>
    </rPh>
    <phoneticPr fontId="22"/>
  </si>
  <si>
    <t>使用料及び手数料（住宅使用料）</t>
    <rPh sb="0" eb="3">
      <t>シヨウリョウ</t>
    </rPh>
    <rPh sb="3" eb="4">
      <t>オヨ</t>
    </rPh>
    <rPh sb="5" eb="8">
      <t>テスウリョウ</t>
    </rPh>
    <rPh sb="9" eb="11">
      <t>ジュウタク</t>
    </rPh>
    <rPh sb="11" eb="14">
      <t>シヨウリョウ</t>
    </rPh>
    <phoneticPr fontId="22"/>
  </si>
  <si>
    <t>国庫支出金</t>
    <rPh sb="0" eb="2">
      <t>コッコ</t>
    </rPh>
    <rPh sb="2" eb="5">
      <t>シシュツキン</t>
    </rPh>
    <phoneticPr fontId="22"/>
  </si>
  <si>
    <t>県支出金</t>
    <rPh sb="0" eb="1">
      <t>ケン</t>
    </rPh>
    <rPh sb="1" eb="4">
      <t>シシュツキン</t>
    </rPh>
    <phoneticPr fontId="22"/>
  </si>
  <si>
    <t>財産収入</t>
    <rPh sb="0" eb="2">
      <t>ザイサン</t>
    </rPh>
    <rPh sb="2" eb="4">
      <t>シュウニュウ</t>
    </rPh>
    <phoneticPr fontId="22"/>
  </si>
  <si>
    <t>諸収入</t>
    <rPh sb="0" eb="1">
      <t>ショ</t>
    </rPh>
    <rPh sb="1" eb="3">
      <t>シュウニュウ</t>
    </rPh>
    <phoneticPr fontId="22"/>
  </si>
  <si>
    <t>計</t>
    <rPh sb="0" eb="1">
      <t>ケイ</t>
    </rPh>
    <phoneticPr fontId="22"/>
  </si>
  <si>
    <t>【仕訳】：未収金・長期滞留債権</t>
    <rPh sb="1" eb="3">
      <t>シワケ</t>
    </rPh>
    <rPh sb="5" eb="8">
      <t>ミシュウキン</t>
    </rPh>
    <rPh sb="9" eb="15">
      <t>チョウキタイリュウサイケン</t>
    </rPh>
    <phoneticPr fontId="22"/>
  </si>
  <si>
    <t>不納欠損</t>
    <rPh sb="2" eb="4">
      <t>ケッソン</t>
    </rPh>
    <phoneticPr fontId="22"/>
  </si>
  <si>
    <t>不納欠損率</t>
    <rPh sb="2" eb="4">
      <t>ケッソン</t>
    </rPh>
    <rPh sb="4" eb="5">
      <t>リツ</t>
    </rPh>
    <phoneticPr fontId="22"/>
  </si>
  <si>
    <t>（5年平均）不納欠損率</t>
    <rPh sb="2" eb="3">
      <t>ネン</t>
    </rPh>
    <rPh sb="3" eb="5">
      <t>ヘイキン</t>
    </rPh>
    <rPh sb="8" eb="10">
      <t>ケッソン</t>
    </rPh>
    <rPh sb="10" eb="11">
      <t>リツ</t>
    </rPh>
    <phoneticPr fontId="22"/>
  </si>
  <si>
    <t>【仕訳】：徴収不納引当金</t>
    <rPh sb="1" eb="3">
      <t>シワケ</t>
    </rPh>
    <rPh sb="5" eb="7">
      <t>チョウシュウ</t>
    </rPh>
    <rPh sb="9" eb="11">
      <t>ヒキアテ</t>
    </rPh>
    <rPh sb="11" eb="12">
      <t>キン</t>
    </rPh>
    <phoneticPr fontId="22"/>
  </si>
  <si>
    <t>PL</t>
    <phoneticPr fontId="22"/>
  </si>
  <si>
    <t>徴収不納引当金繰入額</t>
    <rPh sb="7" eb="9">
      <t>クリイレ</t>
    </rPh>
    <rPh sb="9" eb="10">
      <t>ガク</t>
    </rPh>
    <phoneticPr fontId="22"/>
  </si>
  <si>
    <t>【仕訳】：未払金</t>
    <rPh sb="1" eb="3">
      <t>シワケ</t>
    </rPh>
    <rPh sb="5" eb="8">
      <t>ミハライキン</t>
    </rPh>
    <phoneticPr fontId="22"/>
  </si>
  <si>
    <t>【国民健康保険事業特別会計】</t>
    <rPh sb="1" eb="5">
      <t>コクミンケンコウ</t>
    </rPh>
    <rPh sb="5" eb="7">
      <t>ホケン</t>
    </rPh>
    <rPh sb="7" eb="9">
      <t>ジギョウ</t>
    </rPh>
    <rPh sb="9" eb="11">
      <t>トクベツ</t>
    </rPh>
    <rPh sb="11" eb="13">
      <t>カイケイ</t>
    </rPh>
    <phoneticPr fontId="22"/>
  </si>
  <si>
    <r>
      <t>保険</t>
    </r>
    <r>
      <rPr>
        <sz val="11"/>
        <color rgb="FFFF0000"/>
        <rFont val="ＭＳ Ｐゴシック"/>
        <family val="3"/>
        <charset val="128"/>
        <scheme val="minor"/>
      </rPr>
      <t>税</t>
    </r>
    <rPh sb="0" eb="2">
      <t>ホケン</t>
    </rPh>
    <rPh sb="2" eb="3">
      <t>ゼイ</t>
    </rPh>
    <phoneticPr fontId="22"/>
  </si>
  <si>
    <t>分担金及び負担金</t>
    <rPh sb="0" eb="3">
      <t>ブンタンキン</t>
    </rPh>
    <rPh sb="3" eb="4">
      <t>オヨ</t>
    </rPh>
    <rPh sb="5" eb="8">
      <t>フタンキン</t>
    </rPh>
    <phoneticPr fontId="22"/>
  </si>
  <si>
    <t>PL</t>
  </si>
  <si>
    <t xml:space="preserve">その他（業務費用） </t>
  </si>
  <si>
    <t>【後期高齢者医療事業特別会計】</t>
    <rPh sb="1" eb="8">
      <t>コウキコウレイシャイリョウ</t>
    </rPh>
    <rPh sb="8" eb="10">
      <t>ジギョウ</t>
    </rPh>
    <rPh sb="10" eb="12">
      <t>トクベツ</t>
    </rPh>
    <rPh sb="12" eb="14">
      <t>カイケイ</t>
    </rPh>
    <phoneticPr fontId="22"/>
  </si>
  <si>
    <t>保険料</t>
    <rPh sb="0" eb="3">
      <t>ホケンリョウ</t>
    </rPh>
    <phoneticPr fontId="22"/>
  </si>
  <si>
    <t>【介護保険事業特別会計】</t>
    <rPh sb="1" eb="3">
      <t>カイゴ</t>
    </rPh>
    <rPh sb="3" eb="5">
      <t>ホケン</t>
    </rPh>
    <rPh sb="5" eb="7">
      <t>ジギョウ</t>
    </rPh>
    <rPh sb="7" eb="9">
      <t>トクベツ</t>
    </rPh>
    <rPh sb="9" eb="11">
      <t>カイケイ</t>
    </rPh>
    <phoneticPr fontId="22"/>
  </si>
  <si>
    <t>道支出金</t>
    <rPh sb="0" eb="1">
      <t>ドウ</t>
    </rPh>
    <rPh sb="1" eb="4">
      <t>シシュツキン</t>
    </rPh>
    <phoneticPr fontId="22"/>
  </si>
  <si>
    <t>【農業集落排水事業特別会計】</t>
    <rPh sb="1" eb="3">
      <t>ノウギョウ</t>
    </rPh>
    <rPh sb="3" eb="5">
      <t>シュウラク</t>
    </rPh>
    <rPh sb="5" eb="7">
      <t>ハイスイ</t>
    </rPh>
    <rPh sb="7" eb="9">
      <t>ジギョウ</t>
    </rPh>
    <rPh sb="9" eb="11">
      <t>トクベツ</t>
    </rPh>
    <rPh sb="11" eb="13">
      <t>カイケイ</t>
    </rPh>
    <phoneticPr fontId="22"/>
  </si>
  <si>
    <t>分担金及び負担金（受益者分担金）</t>
    <rPh sb="0" eb="3">
      <t>ブンタンキン</t>
    </rPh>
    <rPh sb="3" eb="4">
      <t>オヨ</t>
    </rPh>
    <rPh sb="5" eb="8">
      <t>フタンキン</t>
    </rPh>
    <rPh sb="9" eb="12">
      <t>ジュエキシャ</t>
    </rPh>
    <rPh sb="12" eb="15">
      <t>ブンタンキン</t>
    </rPh>
    <phoneticPr fontId="22"/>
  </si>
  <si>
    <t>使用料及び手数料（使用料）</t>
    <rPh sb="0" eb="3">
      <t>シヨウリョウ</t>
    </rPh>
    <rPh sb="3" eb="4">
      <t>オヨ</t>
    </rPh>
    <rPh sb="5" eb="8">
      <t>テスウリョウ</t>
    </rPh>
    <rPh sb="9" eb="12">
      <t>シヨウリョウ</t>
    </rPh>
    <phoneticPr fontId="22"/>
  </si>
  <si>
    <t>【下水道会計】</t>
    <rPh sb="1" eb="4">
      <t>ゲスイドウ</t>
    </rPh>
    <rPh sb="4" eb="6">
      <t>カイケイ</t>
    </rPh>
    <phoneticPr fontId="22"/>
  </si>
  <si>
    <t>雑入（交通遺児及び母子家庭等奨学資金償還金）</t>
    <rPh sb="0" eb="2">
      <t>ザツニュウ</t>
    </rPh>
    <rPh sb="3" eb="5">
      <t>コウツウ</t>
    </rPh>
    <rPh sb="5" eb="7">
      <t>イジ</t>
    </rPh>
    <rPh sb="7" eb="8">
      <t>オヨ</t>
    </rPh>
    <rPh sb="9" eb="11">
      <t>ボシ</t>
    </rPh>
    <rPh sb="11" eb="13">
      <t>カテイ</t>
    </rPh>
    <rPh sb="13" eb="14">
      <t>トウ</t>
    </rPh>
    <rPh sb="14" eb="16">
      <t>ショウガク</t>
    </rPh>
    <rPh sb="16" eb="18">
      <t>シキン</t>
    </rPh>
    <rPh sb="18" eb="21">
      <t>ショウカンキン</t>
    </rPh>
    <phoneticPr fontId="22"/>
  </si>
  <si>
    <t>雑入（企業立地奨励金返還金）</t>
    <rPh sb="0" eb="2">
      <t>ザツニュウ</t>
    </rPh>
    <rPh sb="3" eb="5">
      <t>キギョウ</t>
    </rPh>
    <rPh sb="5" eb="7">
      <t>リッチ</t>
    </rPh>
    <rPh sb="7" eb="10">
      <t>ショウレイキン</t>
    </rPh>
    <rPh sb="10" eb="13">
      <t>ヘンカンキン</t>
    </rPh>
    <phoneticPr fontId="22"/>
  </si>
  <si>
    <t>雑入（地域公共交通確保維持改善事業負担金）</t>
    <rPh sb="0" eb="2">
      <t>ザツニュウ</t>
    </rPh>
    <rPh sb="3" eb="5">
      <t>チイキ</t>
    </rPh>
    <rPh sb="5" eb="7">
      <t>コウキョウ</t>
    </rPh>
    <rPh sb="7" eb="9">
      <t>コウツウ</t>
    </rPh>
    <rPh sb="9" eb="11">
      <t>カクホ</t>
    </rPh>
    <rPh sb="11" eb="13">
      <t>イジ</t>
    </rPh>
    <rPh sb="13" eb="15">
      <t>カイゼン</t>
    </rPh>
    <rPh sb="15" eb="17">
      <t>ジギョウ</t>
    </rPh>
    <rPh sb="17" eb="20">
      <t>フタンキン</t>
    </rPh>
    <phoneticPr fontId="22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</si>
  <si>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27"/>
  </si>
  <si>
    <t>　　減税補てん債</t>
    <rPh sb="2" eb="4">
      <t>ゲンゼイ</t>
    </rPh>
    <rPh sb="4" eb="5">
      <t>ホ</t>
    </rPh>
    <rPh sb="7" eb="8">
      <t>サイ</t>
    </rPh>
    <phoneticPr fontId="27"/>
  </si>
  <si>
    <t>　　退職手当債</t>
    <rPh sb="2" eb="4">
      <t>タイショク</t>
    </rPh>
    <rPh sb="4" eb="6">
      <t>テアテ</t>
    </rPh>
    <rPh sb="6" eb="7">
      <t>サイ</t>
    </rPh>
    <phoneticPr fontId="27"/>
  </si>
  <si>
    <t>　　その他</t>
    <rPh sb="4" eb="5">
      <t>タ</t>
    </rPh>
    <phoneticPr fontId="27"/>
  </si>
  <si>
    <t>保険料等負担金  千葉県後期高齢者医療広域連合/</t>
  </si>
  <si>
    <t>広域連合事務費負担金  千葉県後期高齢者医療広域連合/</t>
  </si>
  <si>
    <t>保険基盤安定負担金  千葉県後期高齢者医療広域連合/</t>
  </si>
  <si>
    <t>地方特例交付税</t>
    <rPh sb="0" eb="2">
      <t>チホウ</t>
    </rPh>
    <rPh sb="2" eb="4">
      <t>トクレイ</t>
    </rPh>
    <rPh sb="4" eb="7">
      <t>コウフゼイ</t>
    </rPh>
    <phoneticPr fontId="4"/>
  </si>
  <si>
    <t>寄附金</t>
    <rPh sb="0" eb="3">
      <t>キフキン</t>
    </rPh>
    <phoneticPr fontId="4"/>
  </si>
  <si>
    <t>令和６年度　財務書類（全体会計）</t>
    <rPh sb="0" eb="2">
      <t>レイワ</t>
    </rPh>
    <rPh sb="3" eb="4">
      <t>ネン</t>
    </rPh>
    <rPh sb="4" eb="5">
      <t>ド</t>
    </rPh>
    <rPh sb="6" eb="8">
      <t>ザイム</t>
    </rPh>
    <rPh sb="8" eb="10">
      <t>ショルイ</t>
    </rPh>
    <rPh sb="11" eb="13">
      <t>ゼンタイ</t>
    </rPh>
    <rPh sb="13" eb="15">
      <t>カイケイ</t>
    </rPh>
    <phoneticPr fontId="4"/>
  </si>
  <si>
    <t>長生郡市広域市町村圏組合負担金</t>
  </si>
  <si>
    <t>定額減税補足給付金</t>
    <phoneticPr fontId="4"/>
  </si>
  <si>
    <t>社会福祉協議会補助金</t>
    <phoneticPr fontId="4"/>
  </si>
  <si>
    <t>障害者グループホーム運営費補助金</t>
    <phoneticPr fontId="4"/>
  </si>
  <si>
    <t>障害者グループホーム等入居者家賃補助金</t>
    <phoneticPr fontId="4"/>
  </si>
  <si>
    <t>療養給付費負担金  千葉県後期高齢者医療広域連合</t>
    <phoneticPr fontId="4"/>
  </si>
  <si>
    <t>短期人間ドック助成金</t>
    <phoneticPr fontId="4"/>
  </si>
  <si>
    <t>通年学童保育事業費補助金</t>
    <phoneticPr fontId="4"/>
  </si>
  <si>
    <t>地域子育て支援センター事業補助金</t>
    <phoneticPr fontId="4"/>
  </si>
  <si>
    <t>保育士配置改善事業補助金</t>
    <phoneticPr fontId="4"/>
  </si>
  <si>
    <t>民間保育士処遇改善事業補助金</t>
    <phoneticPr fontId="4"/>
  </si>
  <si>
    <t>認定こども園施設整備事業費補助金</t>
    <phoneticPr fontId="4"/>
  </si>
  <si>
    <t>長生郡市広域市町村圏組合衛生事業負担金</t>
    <phoneticPr fontId="4"/>
  </si>
  <si>
    <t>長生郡市広域市町村圏組合水道事業負担金</t>
    <phoneticPr fontId="4"/>
  </si>
  <si>
    <t>長生郡市広域市町村圏組合病院事業負担金</t>
    <phoneticPr fontId="4"/>
  </si>
  <si>
    <t>長生郡市広域市町村圏組合火葬場・斎場事業負担金</t>
    <phoneticPr fontId="4"/>
  </si>
  <si>
    <t>長生郡市広域市町村圏組合清掃事業負担金</t>
    <phoneticPr fontId="4"/>
  </si>
  <si>
    <t>多面的機能支払交付金</t>
    <phoneticPr fontId="4"/>
  </si>
  <si>
    <t>鳥獣被害防止対策協議会負担金</t>
    <phoneticPr fontId="4"/>
  </si>
  <si>
    <t>農業次世代人材投資資金</t>
    <phoneticPr fontId="4"/>
  </si>
  <si>
    <t>農業集落排水事業会計負担金</t>
    <phoneticPr fontId="4"/>
  </si>
  <si>
    <t>茂原七夕まつり実行委員会補助金</t>
    <phoneticPr fontId="4"/>
  </si>
  <si>
    <t>交通安全施設等整備工事に伴うＪＲ負担金</t>
    <phoneticPr fontId="4"/>
  </si>
  <si>
    <t>下水道事業会計負担金</t>
    <phoneticPr fontId="4"/>
  </si>
  <si>
    <t>長生郡市広域市町村圏組合負担金</t>
    <phoneticPr fontId="4"/>
  </si>
  <si>
    <t>図書館原状回復負担金</t>
    <phoneticPr fontId="4"/>
  </si>
  <si>
    <t>居宅介護サービス給付費</t>
    <phoneticPr fontId="4"/>
  </si>
  <si>
    <t>地域密着型介護サービス給付費</t>
    <phoneticPr fontId="4"/>
  </si>
  <si>
    <t>施設介護サービス給付費</t>
    <phoneticPr fontId="4"/>
  </si>
  <si>
    <t>住宅改修費</t>
    <phoneticPr fontId="4"/>
  </si>
  <si>
    <t>居宅介護サービス計画給付費</t>
    <phoneticPr fontId="4"/>
  </si>
  <si>
    <t>介護予防サービス計画給付費</t>
    <phoneticPr fontId="4"/>
  </si>
  <si>
    <t>高額介護サービス費給付費</t>
    <phoneticPr fontId="4"/>
  </si>
  <si>
    <t>高額医療合算介護サービス費給付費</t>
    <phoneticPr fontId="4"/>
  </si>
  <si>
    <t>特定入所者介護サービス費給付費</t>
    <phoneticPr fontId="4"/>
  </si>
  <si>
    <t>総合事業サービス費</t>
    <phoneticPr fontId="4"/>
  </si>
  <si>
    <t>一般被保険者療養給付費</t>
    <phoneticPr fontId="4"/>
  </si>
  <si>
    <t>一般被保険者療養費</t>
    <phoneticPr fontId="4"/>
  </si>
  <si>
    <t>一般被保険者高額療養費</t>
    <phoneticPr fontId="4"/>
  </si>
  <si>
    <t>出産育児一時金</t>
    <phoneticPr fontId="4"/>
  </si>
  <si>
    <t>一般被保険者医療給付費分事業費納付金</t>
    <phoneticPr fontId="4"/>
  </si>
  <si>
    <t>一般被保険者後期高齢者支援金等分事業費納付金</t>
    <phoneticPr fontId="4"/>
  </si>
  <si>
    <t>介護納付金分事業費納付金</t>
    <phoneticPr fontId="4"/>
  </si>
  <si>
    <t>年度：令和６年度</t>
    <phoneticPr fontId="4"/>
  </si>
  <si>
    <t>農業集落排水事業会計</t>
    <phoneticPr fontId="4"/>
  </si>
  <si>
    <t>【通常分】</t>
    <rPh sb="1" eb="3">
      <t>ツウジョウ</t>
    </rPh>
    <rPh sb="3" eb="4">
      <t>ブン</t>
    </rPh>
    <phoneticPr fontId="4"/>
  </si>
  <si>
    <t>　　一般公共事業</t>
    <rPh sb="2" eb="4">
      <t>イッパン</t>
    </rPh>
    <rPh sb="4" eb="6">
      <t>コウキョウ</t>
    </rPh>
    <rPh sb="6" eb="8">
      <t>ジギョウ</t>
    </rPh>
    <phoneticPr fontId="4"/>
  </si>
  <si>
    <t>　　公営住宅建設</t>
    <rPh sb="2" eb="4">
      <t>コウエイ</t>
    </rPh>
    <rPh sb="4" eb="6">
      <t>ジュウタク</t>
    </rPh>
    <rPh sb="6" eb="8">
      <t>ケンセツ</t>
    </rPh>
    <phoneticPr fontId="4"/>
  </si>
  <si>
    <t>　　災害復旧</t>
    <rPh sb="2" eb="4">
      <t>サイガイ</t>
    </rPh>
    <rPh sb="4" eb="6">
      <t>フッキュウ</t>
    </rPh>
    <phoneticPr fontId="4"/>
  </si>
  <si>
    <t>　　教育・福祉施設</t>
    <rPh sb="2" eb="4">
      <t>キョウイク</t>
    </rPh>
    <rPh sb="5" eb="7">
      <t>フクシ</t>
    </rPh>
    <rPh sb="7" eb="9">
      <t>シセツ</t>
    </rPh>
    <phoneticPr fontId="4"/>
  </si>
  <si>
    <t>　　一般単独事業</t>
    <rPh sb="2" eb="4">
      <t>イッパン</t>
    </rPh>
    <rPh sb="4" eb="6">
      <t>タンドク</t>
    </rPh>
    <rPh sb="6" eb="8">
      <t>ジギョウ</t>
    </rPh>
    <phoneticPr fontId="4"/>
  </si>
  <si>
    <t>　　その他</t>
    <rPh sb="4" eb="5">
      <t>ホカ</t>
    </rPh>
    <phoneticPr fontId="4"/>
  </si>
  <si>
    <t>【特別分】</t>
    <rPh sb="1" eb="3">
      <t>トクベツ</t>
    </rPh>
    <rPh sb="3" eb="4">
      <t>ブン</t>
    </rPh>
    <phoneticPr fontId="4"/>
  </si>
  <si>
    <t>　　減収補てん債</t>
    <rPh sb="2" eb="4">
      <t>ゲンシュウ</t>
    </rPh>
    <rPh sb="4" eb="5">
      <t>ホ</t>
    </rPh>
    <rPh sb="7" eb="8">
      <t>サイ</t>
    </rPh>
    <phoneticPr fontId="27"/>
  </si>
  <si>
    <t>＜農業集落排水事業会計＞</t>
    <rPh sb="1" eb="3">
      <t>ノウギョウ</t>
    </rPh>
    <rPh sb="3" eb="5">
      <t>シュウラク</t>
    </rPh>
    <rPh sb="5" eb="7">
      <t>ハイスイ</t>
    </rPh>
    <rPh sb="7" eb="9">
      <t>ジギョウ</t>
    </rPh>
    <rPh sb="9" eb="11">
      <t>カイケイ</t>
    </rPh>
    <phoneticPr fontId="4"/>
  </si>
  <si>
    <t>個人市民税過年度分</t>
    <rPh sb="0" eb="2">
      <t>コジン</t>
    </rPh>
    <rPh sb="2" eb="5">
      <t>シミンゼイ</t>
    </rPh>
    <rPh sb="5" eb="6">
      <t>カ</t>
    </rPh>
    <rPh sb="6" eb="8">
      <t>ネンド</t>
    </rPh>
    <rPh sb="8" eb="9">
      <t>ブン</t>
    </rPh>
    <phoneticPr fontId="30"/>
  </si>
  <si>
    <t>児童福祉費負担金</t>
  </si>
  <si>
    <t>老人施設費負担金</t>
  </si>
  <si>
    <t>使用料及び手数料（道路占用料）</t>
    <rPh sb="0" eb="3">
      <t>シヨウリョウ</t>
    </rPh>
    <rPh sb="3" eb="4">
      <t>オヨ</t>
    </rPh>
    <rPh sb="5" eb="8">
      <t>テスウリョウ</t>
    </rPh>
    <rPh sb="9" eb="11">
      <t>ドウロ</t>
    </rPh>
    <rPh sb="11" eb="13">
      <t>センヨウ</t>
    </rPh>
    <rPh sb="13" eb="14">
      <t>リョウ</t>
    </rPh>
    <phoneticPr fontId="32"/>
  </si>
  <si>
    <t>使用料及び手数料（河川占用料）</t>
    <rPh sb="0" eb="3">
      <t>シヨウリョウ</t>
    </rPh>
    <rPh sb="3" eb="4">
      <t>オヨ</t>
    </rPh>
    <rPh sb="5" eb="8">
      <t>テスウリョウ</t>
    </rPh>
    <rPh sb="9" eb="11">
      <t>カセン</t>
    </rPh>
    <rPh sb="11" eb="13">
      <t>センヨウ</t>
    </rPh>
    <rPh sb="13" eb="14">
      <t>リョウ</t>
    </rPh>
    <phoneticPr fontId="32"/>
  </si>
  <si>
    <t>使用料及び手数料（住宅使用料）</t>
    <rPh sb="0" eb="3">
      <t>シヨウリョウ</t>
    </rPh>
    <rPh sb="3" eb="4">
      <t>オヨ</t>
    </rPh>
    <rPh sb="5" eb="8">
      <t>テスウリョウ</t>
    </rPh>
    <rPh sb="9" eb="11">
      <t>ジュウタク</t>
    </rPh>
    <rPh sb="11" eb="14">
      <t>シヨウリョウ</t>
    </rPh>
    <phoneticPr fontId="32"/>
  </si>
  <si>
    <t>使用料及び手数料（農業手数料）　</t>
  </si>
  <si>
    <t>財産貸付収入</t>
    <rPh sb="0" eb="2">
      <t>ザイサン</t>
    </rPh>
    <rPh sb="2" eb="4">
      <t>カシツケ</t>
    </rPh>
    <rPh sb="4" eb="6">
      <t>シュウニュウ</t>
    </rPh>
    <phoneticPr fontId="32"/>
  </si>
  <si>
    <t>貸付収入（奨学資金貸付金元利収入）</t>
    <rPh sb="5" eb="7">
      <t>ショウガク</t>
    </rPh>
    <rPh sb="7" eb="9">
      <t>シキン</t>
    </rPh>
    <rPh sb="9" eb="11">
      <t>カシツケ</t>
    </rPh>
    <rPh sb="11" eb="12">
      <t>キン</t>
    </rPh>
    <rPh sb="12" eb="14">
      <t>ガンリ</t>
    </rPh>
    <rPh sb="14" eb="16">
      <t>シュウニュウ</t>
    </rPh>
    <phoneticPr fontId="32"/>
  </si>
  <si>
    <t>雑入（光熱水費負担金）</t>
  </si>
  <si>
    <t>雑入（コピー利用料金）</t>
  </si>
  <si>
    <t>雑入（会計年度任用職員等雇用保険料）　R6新</t>
  </si>
  <si>
    <t>雑入（配当割額控除還付金返還金）</t>
  </si>
  <si>
    <t>雑入（保育所職員給食費負担金）　R6新</t>
  </si>
  <si>
    <t>雑入（配当割充当不足金）</t>
  </si>
  <si>
    <t>雑入（未払賃貸料に係る損害金）　R6新</t>
  </si>
  <si>
    <t>雑入（建物収去に係る代替執行費）　R6新</t>
  </si>
  <si>
    <t>雑入（社会福祉協議会職員駐車場使用料）</t>
  </si>
  <si>
    <t>雑入（児童扶養手当返還金）</t>
  </si>
  <si>
    <t>雑入（学童クラブ利用料）</t>
  </si>
  <si>
    <t>雑入（児童手当過年度分返納金）　R6新</t>
  </si>
  <si>
    <t>雑入（子育て世帯への臨時特別給付金返還金）</t>
  </si>
  <si>
    <t>雑入（交通遺児及び母子家庭等奨学資金償還金）</t>
  </si>
  <si>
    <t>雑入（高等職業訓練促進給付金返還金）　R6新</t>
  </si>
  <si>
    <t>雑入（養育医療保護者負担金）</t>
  </si>
  <si>
    <t>雑入（企業立地奨励金返還金）</t>
  </si>
  <si>
    <t>雑入（地域公共交通確保維持改善事業負担金）</t>
  </si>
  <si>
    <t>雑入（浄化槽維持管理費負担金）</t>
  </si>
  <si>
    <t>雑入（公園電気設備利用料）</t>
  </si>
  <si>
    <t>雑入（市営住宅修繕費負担金）</t>
  </si>
  <si>
    <t>雑入（学校給食費負担金）</t>
  </si>
  <si>
    <t>雑入（生活保護法第63条による返還金）</t>
  </si>
  <si>
    <t>歳出　生活保護費戻入未済分</t>
  </si>
  <si>
    <t>現年</t>
    <rPh sb="0" eb="2">
      <t>ゲンネン</t>
    </rPh>
    <phoneticPr fontId="3"/>
  </si>
  <si>
    <t>滞納</t>
    <rPh sb="0" eb="2">
      <t>タイノウ</t>
    </rPh>
    <phoneticPr fontId="3"/>
  </si>
  <si>
    <t>医療給付費分（一般）</t>
  </si>
  <si>
    <t>介護納付金分（一般）</t>
  </si>
  <si>
    <t>後期高齢者支援金分（一般）</t>
  </si>
  <si>
    <t>医療給付費分（退職）</t>
  </si>
  <si>
    <t>介護納付金分（退職）</t>
  </si>
  <si>
    <t>後期高齢者支援金分（退職）</t>
  </si>
  <si>
    <t>雑入（一般被保険者返納金）</t>
  </si>
  <si>
    <t>＜農業集落排水事業会計＞</t>
    <rPh sb="1" eb="9">
      <t>ノウギョウシュウラクハイスイジギョウ</t>
    </rPh>
    <rPh sb="9" eb="11">
      <t>カイケイ</t>
    </rPh>
    <phoneticPr fontId="4"/>
  </si>
  <si>
    <t>全体相殺</t>
    <rPh sb="0" eb="4">
      <t>ゼンタイソウサイ</t>
    </rPh>
    <phoneticPr fontId="4"/>
  </si>
  <si>
    <t>農業集落排水事業</t>
    <rPh sb="0" eb="8">
      <t>ノウギョウシュウラクハイスイジギョウ</t>
    </rPh>
    <phoneticPr fontId="4"/>
  </si>
  <si>
    <t>介護保険事業特別会計</t>
  </si>
  <si>
    <t>後期高齢者医療事業特別会計</t>
  </si>
  <si>
    <t>国民健康保険事業特別会計</t>
  </si>
  <si>
    <t>駐車場事業特別会計</t>
  </si>
  <si>
    <t>下水</t>
    <rPh sb="0" eb="2">
      <t>ゲスイ</t>
    </rPh>
    <phoneticPr fontId="4"/>
  </si>
  <si>
    <t>農集</t>
    <rPh sb="0" eb="2">
      <t>ノウシュウ</t>
    </rPh>
    <phoneticPr fontId="4"/>
  </si>
  <si>
    <t>※公営企業含まない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</si>
</sst>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%"/>
  </numFmts>
  <fonts count="3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2"/>
      <scheme val="minor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9"/>
      <color rgb="FFFF0000"/>
      <name val="ＭＳ Ｐゴシック"/>
      <family val="2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B0F0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5" fillId="0" borderId="0"/>
    <xf numFmtId="38" fontId="15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left" vertical="center"/>
    </xf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/>
    <xf numFmtId="10" fontId="2" fillId="0" borderId="1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11" fillId="0" borderId="14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3" fontId="2" fillId="0" borderId="1" xfId="0" applyNumberFormat="1" applyFont="1" applyBorder="1"/>
    <xf numFmtId="3" fontId="2" fillId="4" borderId="1" xfId="0" applyNumberFormat="1" applyFont="1" applyFill="1" applyBorder="1" applyAlignment="1">
      <alignment horizontal="center" vertical="center"/>
    </xf>
    <xf numFmtId="3" fontId="2" fillId="4" borderId="15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right"/>
    </xf>
    <xf numFmtId="3" fontId="17" fillId="0" borderId="1" xfId="0" applyNumberFormat="1" applyFont="1" applyBorder="1" applyAlignment="1">
      <alignment horizontal="right" vertical="center"/>
    </xf>
    <xf numFmtId="3" fontId="17" fillId="0" borderId="0" xfId="0" applyNumberFormat="1" applyFont="1"/>
    <xf numFmtId="3" fontId="18" fillId="0" borderId="0" xfId="0" applyNumberFormat="1" applyFont="1" applyAlignment="1">
      <alignment horizontal="right"/>
    </xf>
    <xf numFmtId="3" fontId="19" fillId="2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3" fontId="2" fillId="0" borderId="10" xfId="0" applyNumberFormat="1" applyFont="1" applyBorder="1" applyAlignment="1">
      <alignment horizontal="right" vertical="center"/>
    </xf>
    <xf numFmtId="3" fontId="2" fillId="3" borderId="10" xfId="0" applyNumberFormat="1" applyFont="1" applyFill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17" fillId="0" borderId="1" xfId="0" applyNumberFormat="1" applyFont="1" applyBorder="1"/>
    <xf numFmtId="3" fontId="0" fillId="3" borderId="0" xfId="0" applyNumberFormat="1" applyFill="1"/>
    <xf numFmtId="3" fontId="2" fillId="5" borderId="1" xfId="0" applyNumberFormat="1" applyFont="1" applyFill="1" applyBorder="1" applyAlignment="1">
      <alignment horizontal="left" vertical="center"/>
    </xf>
    <xf numFmtId="3" fontId="2" fillId="5" borderId="1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3" fontId="23" fillId="0" borderId="0" xfId="0" applyNumberFormat="1" applyFont="1"/>
    <xf numFmtId="3" fontId="2" fillId="0" borderId="9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176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28" fillId="0" borderId="0" xfId="0" applyNumberFormat="1" applyFont="1"/>
    <xf numFmtId="3" fontId="28" fillId="0" borderId="0" xfId="0" applyNumberFormat="1" applyFont="1" applyAlignment="1">
      <alignment horizontal="right"/>
    </xf>
    <xf numFmtId="3" fontId="29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left" vertical="center"/>
    </xf>
    <xf numFmtId="3" fontId="30" fillId="0" borderId="1" xfId="0" applyNumberFormat="1" applyFont="1" applyBorder="1" applyAlignment="1">
      <alignment horizontal="right" vertical="center"/>
    </xf>
    <xf numFmtId="3" fontId="30" fillId="0" borderId="0" xfId="0" applyNumberFormat="1" applyFont="1"/>
    <xf numFmtId="3" fontId="2" fillId="0" borderId="9" xfId="0" applyNumberFormat="1" applyFont="1" applyBorder="1" applyAlignment="1">
      <alignment horizontal="left" vertical="center"/>
    </xf>
    <xf numFmtId="3" fontId="17" fillId="0" borderId="0" xfId="0" applyNumberFormat="1" applyFont="1" applyAlignment="1">
      <alignment horizontal="center"/>
    </xf>
    <xf numFmtId="3" fontId="2" fillId="0" borderId="1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lef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left" vertical="center"/>
    </xf>
    <xf numFmtId="177" fontId="2" fillId="0" borderId="1" xfId="4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3" fontId="32" fillId="0" borderId="1" xfId="0" applyNumberFormat="1" applyFont="1" applyBorder="1" applyAlignment="1">
      <alignment vertical="center"/>
    </xf>
    <xf numFmtId="3" fontId="32" fillId="0" borderId="3" xfId="0" applyNumberFormat="1" applyFont="1" applyBorder="1" applyAlignment="1">
      <alignment vertical="center"/>
    </xf>
    <xf numFmtId="10" fontId="2" fillId="0" borderId="0" xfId="4" applyNumberFormat="1" applyFont="1" applyAlignment="1"/>
    <xf numFmtId="3" fontId="33" fillId="0" borderId="0" xfId="0" applyNumberFormat="1" applyFont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17" fillId="0" borderId="1" xfId="0" applyNumberFormat="1" applyFont="1" applyBorder="1" applyAlignment="1">
      <alignment vertical="center"/>
    </xf>
    <xf numFmtId="3" fontId="17" fillId="3" borderId="1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vertical="center"/>
    </xf>
    <xf numFmtId="3" fontId="17" fillId="0" borderId="11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3" xfId="0" applyNumberFormat="1" applyFont="1" applyBorder="1" applyAlignment="1">
      <alignment vertical="center"/>
    </xf>
    <xf numFmtId="0" fontId="1" fillId="0" borderId="0" xfId="6">
      <alignment vertical="center"/>
    </xf>
    <xf numFmtId="38" fontId="13" fillId="0" borderId="0" xfId="7" applyFont="1">
      <alignment vertical="center"/>
    </xf>
    <xf numFmtId="0" fontId="1" fillId="0" borderId="1" xfId="6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38" fontId="35" fillId="0" borderId="1" xfId="7" applyFont="1" applyBorder="1" applyAlignment="1">
      <alignment horizontal="center" vertical="center"/>
    </xf>
    <xf numFmtId="0" fontId="1" fillId="6" borderId="1" xfId="6" applyFill="1" applyBorder="1" applyAlignment="1">
      <alignment horizontal="center" vertical="center"/>
    </xf>
    <xf numFmtId="0" fontId="1" fillId="0" borderId="1" xfId="6" applyBorder="1">
      <alignment vertical="center"/>
    </xf>
    <xf numFmtId="38" fontId="35" fillId="5" borderId="1" xfId="7" applyFont="1" applyFill="1" applyBorder="1">
      <alignment vertical="center"/>
    </xf>
    <xf numFmtId="0" fontId="0" fillId="0" borderId="1" xfId="6" applyFont="1" applyBorder="1">
      <alignment vertical="center"/>
    </xf>
    <xf numFmtId="38" fontId="13" fillId="5" borderId="1" xfId="7" applyFont="1" applyFill="1" applyBorder="1">
      <alignment vertical="center"/>
    </xf>
    <xf numFmtId="0" fontId="34" fillId="0" borderId="1" xfId="6" applyFont="1" applyBorder="1">
      <alignment vertical="center"/>
    </xf>
    <xf numFmtId="0" fontId="37" fillId="0" borderId="1" xfId="6" applyFont="1" applyBorder="1">
      <alignment vertical="center"/>
    </xf>
    <xf numFmtId="38" fontId="37" fillId="5" borderId="1" xfId="7" applyFont="1" applyFill="1" applyBorder="1">
      <alignment vertical="center"/>
    </xf>
    <xf numFmtId="38" fontId="35" fillId="0" borderId="1" xfId="7" applyFont="1" applyBorder="1">
      <alignment vertical="center"/>
    </xf>
    <xf numFmtId="0" fontId="1" fillId="0" borderId="0" xfId="6" applyAlignment="1">
      <alignment horizontal="center" vertical="center"/>
    </xf>
    <xf numFmtId="38" fontId="35" fillId="0" borderId="0" xfId="6" applyNumberFormat="1" applyFont="1" applyAlignment="1">
      <alignment horizontal="center" vertical="center"/>
    </xf>
    <xf numFmtId="0" fontId="35" fillId="6" borderId="1" xfId="6" applyFont="1" applyFill="1" applyBorder="1" applyAlignment="1">
      <alignment horizontal="center" vertical="center"/>
    </xf>
    <xf numFmtId="0" fontId="0" fillId="8" borderId="1" xfId="6" applyFont="1" applyFill="1" applyBorder="1">
      <alignment vertical="center"/>
    </xf>
    <xf numFmtId="38" fontId="35" fillId="0" borderId="1" xfId="6" applyNumberFormat="1" applyFont="1" applyBorder="1">
      <alignment vertical="center"/>
    </xf>
    <xf numFmtId="38" fontId="1" fillId="0" borderId="0" xfId="6" applyNumberFormat="1">
      <alignment vertical="center"/>
    </xf>
    <xf numFmtId="0" fontId="1" fillId="0" borderId="18" xfId="6" applyBorder="1" applyAlignment="1">
      <alignment horizontal="center" vertical="center"/>
    </xf>
    <xf numFmtId="0" fontId="1" fillId="0" borderId="1" xfId="6" applyBorder="1" applyAlignment="1">
      <alignment horizontal="left" vertical="center"/>
    </xf>
    <xf numFmtId="177" fontId="35" fillId="0" borderId="1" xfId="3" applyNumberFormat="1" applyFont="1" applyBorder="1">
      <alignment vertical="center"/>
    </xf>
    <xf numFmtId="0" fontId="1" fillId="0" borderId="19" xfId="6" applyBorder="1">
      <alignment vertical="center"/>
    </xf>
    <xf numFmtId="38" fontId="37" fillId="7" borderId="1" xfId="7" applyFont="1" applyFill="1" applyBorder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38" fontId="35" fillId="0" borderId="0" xfId="7" applyFont="1">
      <alignment vertical="center"/>
    </xf>
    <xf numFmtId="38" fontId="13" fillId="0" borderId="1" xfId="7" applyFont="1" applyBorder="1" applyAlignment="1">
      <alignment horizontal="center" vertical="center"/>
    </xf>
    <xf numFmtId="38" fontId="13" fillId="0" borderId="1" xfId="7" applyFont="1" applyBorder="1">
      <alignment vertical="center"/>
    </xf>
    <xf numFmtId="49" fontId="1" fillId="6" borderId="1" xfId="6" applyNumberFormat="1" applyFill="1" applyBorder="1">
      <alignment vertical="center"/>
    </xf>
    <xf numFmtId="0" fontId="1" fillId="6" borderId="1" xfId="6" applyFill="1" applyBorder="1">
      <alignment vertical="center"/>
    </xf>
    <xf numFmtId="0" fontId="13" fillId="0" borderId="0" xfId="6" applyFont="1">
      <alignment vertical="center"/>
    </xf>
    <xf numFmtId="0" fontId="1" fillId="0" borderId="0" xfId="6" applyAlignment="1">
      <alignment horizontal="left" vertical="center"/>
    </xf>
    <xf numFmtId="49" fontId="0" fillId="6" borderId="5" xfId="6" applyNumberFormat="1" applyFont="1" applyFill="1" applyBorder="1">
      <alignment vertical="center"/>
    </xf>
    <xf numFmtId="49" fontId="0" fillId="6" borderId="6" xfId="6" applyNumberFormat="1" applyFont="1" applyFill="1" applyBorder="1">
      <alignment vertical="center"/>
    </xf>
    <xf numFmtId="49" fontId="0" fillId="6" borderId="7" xfId="6" applyNumberFormat="1" applyFont="1" applyFill="1" applyBorder="1">
      <alignment vertical="center"/>
    </xf>
    <xf numFmtId="49" fontId="0" fillId="6" borderId="8" xfId="6" applyNumberFormat="1" applyFont="1" applyFill="1" applyBorder="1">
      <alignment vertical="center"/>
    </xf>
    <xf numFmtId="0" fontId="0" fillId="0" borderId="2" xfId="6" applyFont="1" applyBorder="1">
      <alignment vertical="center"/>
    </xf>
    <xf numFmtId="0" fontId="1" fillId="0" borderId="2" xfId="6" applyBorder="1">
      <alignment vertical="center"/>
    </xf>
    <xf numFmtId="0" fontId="1" fillId="0" borderId="3" xfId="6" applyBorder="1">
      <alignment vertical="center"/>
    </xf>
    <xf numFmtId="0" fontId="1" fillId="0" borderId="4" xfId="6" applyBorder="1">
      <alignment vertical="center"/>
    </xf>
    <xf numFmtId="0" fontId="0" fillId="6" borderId="1" xfId="6" applyFont="1" applyFill="1" applyBorder="1">
      <alignment vertical="center"/>
    </xf>
    <xf numFmtId="49" fontId="0" fillId="6" borderId="1" xfId="6" applyNumberFormat="1" applyFont="1" applyFill="1" applyBorder="1">
      <alignment vertical="center"/>
    </xf>
    <xf numFmtId="49" fontId="1" fillId="6" borderId="3" xfId="6" applyNumberFormat="1" applyFill="1" applyBorder="1">
      <alignment vertical="center"/>
    </xf>
    <xf numFmtId="49" fontId="0" fillId="6" borderId="2" xfId="6" applyNumberFormat="1" applyFont="1" applyFill="1" applyBorder="1">
      <alignment vertical="center"/>
    </xf>
    <xf numFmtId="49" fontId="1" fillId="6" borderId="6" xfId="6" applyNumberFormat="1" applyFill="1" applyBorder="1">
      <alignment vertical="center"/>
    </xf>
    <xf numFmtId="49" fontId="1" fillId="6" borderId="7" xfId="6" applyNumberFormat="1" applyFill="1" applyBorder="1">
      <alignment vertical="center"/>
    </xf>
    <xf numFmtId="49" fontId="1" fillId="6" borderId="8" xfId="6" applyNumberFormat="1" applyFill="1" applyBorder="1">
      <alignment vertical="center"/>
    </xf>
    <xf numFmtId="3" fontId="27" fillId="0" borderId="0" xfId="0" applyNumberFormat="1" applyFont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1" fillId="0" borderId="9" xfId="6" applyBorder="1" applyAlignment="1">
      <alignment horizontal="center" vertical="center"/>
    </xf>
    <xf numFmtId="0" fontId="1" fillId="0" borderId="10" xfId="6" applyBorder="1" applyAlignment="1">
      <alignment horizontal="center" vertical="center"/>
    </xf>
    <xf numFmtId="0" fontId="1" fillId="6" borderId="1" xfId="6" applyFill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49" fontId="1" fillId="6" borderId="1" xfId="6" applyNumberFormat="1" applyFill="1" applyBorder="1" applyAlignment="1">
      <alignment horizontal="center" vertical="center"/>
    </xf>
    <xf numFmtId="49" fontId="1" fillId="6" borderId="2" xfId="6" applyNumberFormat="1" applyFill="1" applyBorder="1" applyAlignment="1">
      <alignment horizontal="center" vertical="center"/>
    </xf>
    <xf numFmtId="49" fontId="1" fillId="6" borderId="3" xfId="6" applyNumberFormat="1" applyFill="1" applyBorder="1" applyAlignment="1">
      <alignment horizontal="center" vertical="center"/>
    </xf>
    <xf numFmtId="0" fontId="0" fillId="6" borderId="2" xfId="6" applyFont="1" applyFill="1" applyBorder="1" applyAlignment="1">
      <alignment horizontal="center" vertical="center"/>
    </xf>
    <xf numFmtId="0" fontId="1" fillId="6" borderId="4" xfId="6" applyFill="1" applyBorder="1" applyAlignment="1">
      <alignment horizontal="center" vertical="center"/>
    </xf>
    <xf numFmtId="0" fontId="0" fillId="8" borderId="1" xfId="6" applyFont="1" applyFill="1" applyBorder="1" applyAlignment="1">
      <alignment horizontal="center" vertical="center"/>
    </xf>
    <xf numFmtId="0" fontId="1" fillId="8" borderId="1" xfId="6" applyFill="1" applyBorder="1" applyAlignment="1">
      <alignment horizontal="center" vertical="center"/>
    </xf>
    <xf numFmtId="49" fontId="0" fillId="6" borderId="1" xfId="6" applyNumberFormat="1" applyFont="1" applyFill="1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1" fillId="0" borderId="1" xfId="6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3" fontId="11" fillId="2" borderId="14" xfId="0" applyNumberFormat="1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11" xfId="0" applyNumberFormat="1" applyFont="1" applyBorder="1" applyAlignment="1">
      <alignment vertical="center"/>
    </xf>
  </cellXfs>
  <cellStyles count="9">
    <cellStyle name="パーセント" xfId="4" builtinId="5"/>
    <cellStyle name="パーセント 2" xfId="3" xr:uid="{00000000-0005-0000-0000-000000000000}"/>
    <cellStyle name="パーセント 3" xfId="8" xr:uid="{9DB978E4-50B9-4B42-8303-553978F75E52}"/>
    <cellStyle name="桁区切り 2" xfId="2" xr:uid="{00000000-0005-0000-0000-000002000000}"/>
    <cellStyle name="桁区切り 2 2" xfId="7" xr:uid="{C20F21AF-6969-4642-BA4F-33061977A7D2}"/>
    <cellStyle name="標準" xfId="0" builtinId="0"/>
    <cellStyle name="標準 2" xfId="1" xr:uid="{00000000-0005-0000-0000-000004000000}"/>
    <cellStyle name="標準 2 2" xfId="6" xr:uid="{974D41B5-3629-4A0B-B599-4EF16A5C8A10}"/>
    <cellStyle name="標準 4" xfId="5" xr:uid="{904DB7A4-7F9D-4ADF-8C5F-8FA30BC2E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B18" sqref="B18"/>
    </sheetView>
  </sheetViews>
  <sheetFormatPr defaultRowHeight="13.5" x14ac:dyDescent="0.15"/>
  <cols>
    <col min="1" max="1" width="38.75" customWidth="1"/>
    <col min="2" max="2" width="77.75" customWidth="1"/>
    <col min="3" max="3" width="16" customWidth="1"/>
  </cols>
  <sheetData>
    <row r="1" spans="1:2" ht="38.25" customHeight="1" x14ac:dyDescent="0.2">
      <c r="A1" s="46" t="s">
        <v>281</v>
      </c>
      <c r="B1" s="44"/>
    </row>
    <row r="2" spans="1:2" ht="38.25" customHeight="1" x14ac:dyDescent="0.2">
      <c r="A2" s="44"/>
      <c r="B2" s="45" t="s">
        <v>469</v>
      </c>
    </row>
    <row r="3" spans="1:2" ht="39" customHeight="1" x14ac:dyDescent="0.15">
      <c r="A3" s="44"/>
      <c r="B3" s="44"/>
    </row>
    <row r="4" spans="1:2" ht="27" customHeight="1" x14ac:dyDescent="0.15">
      <c r="B4" s="18" t="s">
        <v>23</v>
      </c>
    </row>
    <row r="5" spans="1:2" ht="16.5" customHeight="1" x14ac:dyDescent="0.15">
      <c r="B5" s="16" t="s">
        <v>13</v>
      </c>
    </row>
    <row r="6" spans="1:2" ht="16.5" customHeight="1" x14ac:dyDescent="0.15">
      <c r="B6" s="17" t="s">
        <v>99</v>
      </c>
    </row>
    <row r="7" spans="1:2" ht="16.5" customHeight="1" x14ac:dyDescent="0.15">
      <c r="B7" s="17" t="s">
        <v>14</v>
      </c>
    </row>
    <row r="8" spans="1:2" ht="16.5" customHeight="1" x14ac:dyDescent="0.15">
      <c r="B8" s="17" t="s">
        <v>223</v>
      </c>
    </row>
    <row r="9" spans="1:2" ht="16.5" customHeight="1" x14ac:dyDescent="0.15">
      <c r="B9" s="17" t="s">
        <v>15</v>
      </c>
    </row>
    <row r="10" spans="1:2" ht="16.5" customHeight="1" x14ac:dyDescent="0.15">
      <c r="B10" s="17" t="s">
        <v>224</v>
      </c>
    </row>
    <row r="11" spans="1:2" ht="16.5" customHeight="1" x14ac:dyDescent="0.15">
      <c r="B11" s="17" t="s">
        <v>125</v>
      </c>
    </row>
    <row r="12" spans="1:2" ht="16.5" customHeight="1" x14ac:dyDescent="0.15">
      <c r="B12" s="17" t="s">
        <v>126</v>
      </c>
    </row>
    <row r="13" spans="1:2" ht="16.5" customHeight="1" x14ac:dyDescent="0.15">
      <c r="B13" s="17" t="s">
        <v>16</v>
      </c>
    </row>
    <row r="14" spans="1:2" ht="16.5" customHeight="1" x14ac:dyDescent="0.15">
      <c r="B14" s="17" t="s">
        <v>24</v>
      </c>
    </row>
    <row r="15" spans="1:2" ht="16.5" customHeight="1" x14ac:dyDescent="0.15">
      <c r="B15" s="17" t="s">
        <v>25</v>
      </c>
    </row>
    <row r="16" spans="1:2" ht="16.5" customHeight="1" x14ac:dyDescent="0.15">
      <c r="B16" s="17" t="s">
        <v>222</v>
      </c>
    </row>
    <row r="17" spans="2:2" ht="16.5" customHeight="1" x14ac:dyDescent="0.15">
      <c r="B17" s="16"/>
    </row>
    <row r="18" spans="2:2" ht="16.5" customHeight="1" x14ac:dyDescent="0.15">
      <c r="B18" s="16" t="s">
        <v>17</v>
      </c>
    </row>
    <row r="19" spans="2:2" ht="16.5" customHeight="1" x14ac:dyDescent="0.15">
      <c r="B19" s="17" t="s">
        <v>18</v>
      </c>
    </row>
    <row r="20" spans="2:2" ht="16.5" customHeight="1" x14ac:dyDescent="0.15">
      <c r="B20" s="17"/>
    </row>
    <row r="21" spans="2:2" ht="16.5" customHeight="1" x14ac:dyDescent="0.15">
      <c r="B21" s="16" t="s">
        <v>19</v>
      </c>
    </row>
    <row r="22" spans="2:2" ht="16.5" customHeight="1" x14ac:dyDescent="0.15">
      <c r="B22" s="17" t="s">
        <v>20</v>
      </c>
    </row>
    <row r="23" spans="2:2" ht="16.5" customHeight="1" x14ac:dyDescent="0.15">
      <c r="B23" s="17" t="s">
        <v>225</v>
      </c>
    </row>
    <row r="24" spans="2:2" ht="16.5" customHeight="1" x14ac:dyDescent="0.15">
      <c r="B24" s="17"/>
    </row>
    <row r="25" spans="2:2" ht="16.5" customHeight="1" x14ac:dyDescent="0.15">
      <c r="B25" s="16" t="s">
        <v>21</v>
      </c>
    </row>
    <row r="26" spans="2:2" ht="16.5" customHeight="1" x14ac:dyDescent="0.15">
      <c r="B26" s="17" t="s">
        <v>22</v>
      </c>
    </row>
    <row r="27" spans="2:2" ht="16.5" customHeight="1" x14ac:dyDescent="0.15"/>
    <row r="28" spans="2:2" ht="16.5" customHeight="1" x14ac:dyDescent="0.15"/>
    <row r="29" spans="2:2" ht="16.5" customHeight="1" x14ac:dyDescent="0.15"/>
  </sheetData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6"/>
  <sheetViews>
    <sheetView view="pageBreakPreview" topLeftCell="A22" zoomScaleNormal="100" zoomScaleSheetLayoutView="100" workbookViewId="0">
      <selection activeCell="B32" sqref="B32"/>
    </sheetView>
  </sheetViews>
  <sheetFormatPr defaultColWidth="8.875" defaultRowHeight="11.25" x14ac:dyDescent="0.15"/>
  <cols>
    <col min="1" max="1" width="47.125" style="6" bestFit="1" customWidth="1"/>
    <col min="2" max="2" width="21.625" style="6" customWidth="1"/>
    <col min="3" max="3" width="21.625" style="93" customWidth="1"/>
    <col min="4" max="4" width="8.875" style="6"/>
    <col min="5" max="5" width="21" style="6" customWidth="1"/>
    <col min="6" max="6" width="8.875" style="6"/>
    <col min="7" max="7" width="19.875" style="6" customWidth="1"/>
    <col min="8" max="8" width="8.875" style="6"/>
    <col min="9" max="9" width="10.75" style="6" customWidth="1"/>
    <col min="10" max="16384" width="8.875" style="6"/>
  </cols>
  <sheetData>
    <row r="1" spans="1:6" ht="21" x14ac:dyDescent="0.2">
      <c r="A1" s="7" t="s">
        <v>133</v>
      </c>
    </row>
    <row r="2" spans="1:6" ht="13.5" x14ac:dyDescent="0.15">
      <c r="A2" s="4" t="str">
        <f>'３．③投資及び出資金の明細'!$A$2</f>
        <v>自治体名：茂原市</v>
      </c>
    </row>
    <row r="3" spans="1:6" ht="13.5" x14ac:dyDescent="0.15">
      <c r="A3" s="4" t="str">
        <f>'３．③投資及び出資金の明細'!$A$3</f>
        <v>年度：令和６年度</v>
      </c>
    </row>
    <row r="4" spans="1:6" ht="13.5" x14ac:dyDescent="0.15">
      <c r="A4" s="4" t="s">
        <v>27</v>
      </c>
      <c r="C4" s="94" t="s">
        <v>11</v>
      </c>
    </row>
    <row r="5" spans="1:6" ht="22.5" customHeight="1" x14ac:dyDescent="0.15">
      <c r="A5" s="2" t="s">
        <v>119</v>
      </c>
      <c r="B5" s="2" t="s">
        <v>123</v>
      </c>
      <c r="C5" s="95" t="s">
        <v>128</v>
      </c>
    </row>
    <row r="6" spans="1:6" ht="22.5" customHeight="1" x14ac:dyDescent="0.15">
      <c r="A6" s="5" t="s">
        <v>134</v>
      </c>
      <c r="B6" s="1"/>
      <c r="C6" s="77"/>
    </row>
    <row r="7" spans="1:6" ht="18" customHeight="1" x14ac:dyDescent="0.15">
      <c r="A7" s="10" t="s">
        <v>211</v>
      </c>
      <c r="B7" s="11">
        <f>SUM(B8:B14)</f>
        <v>115656609</v>
      </c>
      <c r="C7" s="96">
        <f>SUM(C8:C14)</f>
        <v>1017778.1592000001</v>
      </c>
      <c r="D7" s="83">
        <v>1171237</v>
      </c>
      <c r="E7" s="6">
        <f>B7+B32</f>
        <v>133095121</v>
      </c>
      <c r="F7" s="6">
        <f>C7+C32</f>
        <v>1171237.0648000001</v>
      </c>
    </row>
    <row r="8" spans="1:6" ht="18" customHeight="1" x14ac:dyDescent="0.15">
      <c r="A8" s="5" t="s">
        <v>525</v>
      </c>
      <c r="B8" s="1">
        <v>45393355</v>
      </c>
      <c r="C8" s="97">
        <f>B8*$D$8</f>
        <v>399461.52400000003</v>
      </c>
      <c r="D8" s="123">
        <v>8.8000000000000005E-3</v>
      </c>
    </row>
    <row r="9" spans="1:6" ht="18" customHeight="1" x14ac:dyDescent="0.15">
      <c r="A9" s="5" t="s">
        <v>247</v>
      </c>
      <c r="B9" s="1">
        <v>4779500</v>
      </c>
      <c r="C9" s="97">
        <f t="shared" ref="C9:C14" si="0">B9*$D$8</f>
        <v>42059.600000000006</v>
      </c>
    </row>
    <row r="10" spans="1:6" ht="18" customHeight="1" x14ac:dyDescent="0.15">
      <c r="A10" s="5" t="s">
        <v>248</v>
      </c>
      <c r="B10" s="1">
        <v>54190343</v>
      </c>
      <c r="C10" s="97">
        <f t="shared" si="0"/>
        <v>476875.0184</v>
      </c>
      <c r="D10" s="6">
        <v>1.2199999999999999E-2</v>
      </c>
    </row>
    <row r="11" spans="1:6" ht="18" customHeight="1" x14ac:dyDescent="0.15">
      <c r="A11" s="5" t="s">
        <v>249</v>
      </c>
      <c r="B11" s="1">
        <v>6564910</v>
      </c>
      <c r="C11" s="97">
        <f t="shared" si="0"/>
        <v>57771.208000000006</v>
      </c>
      <c r="D11" s="6">
        <v>2005756</v>
      </c>
    </row>
    <row r="12" spans="1:6" ht="18" customHeight="1" x14ac:dyDescent="0.15">
      <c r="A12" s="5" t="s">
        <v>250</v>
      </c>
      <c r="B12" s="1">
        <v>4437121</v>
      </c>
      <c r="C12" s="97">
        <f t="shared" si="0"/>
        <v>39046.664800000006</v>
      </c>
    </row>
    <row r="13" spans="1:6" ht="18" customHeight="1" x14ac:dyDescent="0.15">
      <c r="A13" s="5" t="s">
        <v>526</v>
      </c>
      <c r="B13" s="1">
        <v>186000</v>
      </c>
      <c r="C13" s="97">
        <f t="shared" si="0"/>
        <v>1636.8000000000002</v>
      </c>
    </row>
    <row r="14" spans="1:6" ht="18" customHeight="1" x14ac:dyDescent="0.15">
      <c r="A14" s="5" t="s">
        <v>527</v>
      </c>
      <c r="B14" s="1">
        <v>105380</v>
      </c>
      <c r="C14" s="97">
        <f t="shared" si="0"/>
        <v>927.34400000000005</v>
      </c>
    </row>
    <row r="15" spans="1:6" ht="18" customHeight="1" x14ac:dyDescent="0.15">
      <c r="A15" s="10" t="s">
        <v>213</v>
      </c>
      <c r="B15" s="11">
        <f>SUM(B16:B21)</f>
        <v>90005068</v>
      </c>
      <c r="C15" s="96">
        <f>SUM(C16:C21)</f>
        <v>54003.040800000002</v>
      </c>
      <c r="D15" s="84">
        <v>54058</v>
      </c>
      <c r="E15" s="6">
        <f>B15+B49</f>
        <v>90096929</v>
      </c>
      <c r="F15" s="6">
        <f>C15+C49</f>
        <v>54058.157400000004</v>
      </c>
    </row>
    <row r="16" spans="1:6" ht="18" customHeight="1" x14ac:dyDescent="0.15">
      <c r="A16" s="5" t="s">
        <v>251</v>
      </c>
      <c r="B16" s="1">
        <v>58382774</v>
      </c>
      <c r="C16" s="97">
        <f>B16*$D$16</f>
        <v>35029.664400000001</v>
      </c>
      <c r="D16" s="123">
        <v>6.0000000000000006E-4</v>
      </c>
    </row>
    <row r="17" spans="1:9" ht="18" customHeight="1" x14ac:dyDescent="0.15">
      <c r="A17" s="5" t="s">
        <v>253</v>
      </c>
      <c r="B17" s="1">
        <v>11213997</v>
      </c>
      <c r="C17" s="97">
        <f t="shared" ref="C17:C21" si="1">B17*$D$16</f>
        <v>6728.3982000000005</v>
      </c>
      <c r="H17" s="6" t="s">
        <v>558</v>
      </c>
      <c r="I17" s="6" t="s">
        <v>559</v>
      </c>
    </row>
    <row r="18" spans="1:9" ht="18" customHeight="1" x14ac:dyDescent="0.15">
      <c r="A18" s="5" t="s">
        <v>252</v>
      </c>
      <c r="B18" s="1">
        <v>20408297</v>
      </c>
      <c r="C18" s="97">
        <f t="shared" si="1"/>
        <v>12244.978200000001</v>
      </c>
      <c r="G18" s="6" t="s">
        <v>560</v>
      </c>
      <c r="H18" s="6">
        <v>58382774</v>
      </c>
      <c r="I18" s="6">
        <v>171073054</v>
      </c>
    </row>
    <row r="19" spans="1:9" ht="18" customHeight="1" x14ac:dyDescent="0.15">
      <c r="A19" s="5" t="s">
        <v>254</v>
      </c>
      <c r="B19" s="1">
        <v>0</v>
      </c>
      <c r="C19" s="97">
        <f t="shared" si="1"/>
        <v>0</v>
      </c>
      <c r="G19" s="6" t="s">
        <v>561</v>
      </c>
      <c r="H19" s="6">
        <v>11213997</v>
      </c>
      <c r="I19" s="6">
        <v>33476550</v>
      </c>
    </row>
    <row r="20" spans="1:9" ht="18" customHeight="1" x14ac:dyDescent="0.15">
      <c r="A20" s="5" t="s">
        <v>256</v>
      </c>
      <c r="B20" s="1">
        <v>0</v>
      </c>
      <c r="C20" s="97">
        <f t="shared" si="1"/>
        <v>0</v>
      </c>
      <c r="G20" s="6" t="s">
        <v>562</v>
      </c>
      <c r="H20" s="6">
        <v>20408297</v>
      </c>
      <c r="I20" s="6">
        <v>56643782</v>
      </c>
    </row>
    <row r="21" spans="1:9" ht="18" customHeight="1" x14ac:dyDescent="0.15">
      <c r="A21" s="5" t="s">
        <v>255</v>
      </c>
      <c r="B21" s="1">
        <v>0</v>
      </c>
      <c r="C21" s="97">
        <f t="shared" si="1"/>
        <v>0</v>
      </c>
      <c r="G21" s="6" t="s">
        <v>563</v>
      </c>
      <c r="H21" s="6">
        <v>0</v>
      </c>
      <c r="I21" s="6">
        <v>590539</v>
      </c>
    </row>
    <row r="22" spans="1:9" ht="18" customHeight="1" x14ac:dyDescent="0.15">
      <c r="A22" s="10" t="s">
        <v>351</v>
      </c>
      <c r="B22" s="11">
        <f>SUM(B23:B24)</f>
        <v>9059100</v>
      </c>
      <c r="C22" s="96">
        <f>SUM(C23:C24)</f>
        <v>0</v>
      </c>
      <c r="G22" s="6" t="s">
        <v>564</v>
      </c>
      <c r="H22" s="6">
        <v>0</v>
      </c>
      <c r="I22" s="6">
        <v>172540</v>
      </c>
    </row>
    <row r="23" spans="1:9" ht="18" customHeight="1" x14ac:dyDescent="0.15">
      <c r="A23" s="5" t="s">
        <v>259</v>
      </c>
      <c r="B23" s="1">
        <v>9059100</v>
      </c>
      <c r="C23" s="97">
        <v>0</v>
      </c>
      <c r="G23" s="6" t="s">
        <v>565</v>
      </c>
      <c r="H23" s="6">
        <v>0</v>
      </c>
      <c r="I23" s="6">
        <v>143475</v>
      </c>
    </row>
    <row r="24" spans="1:9" ht="18" customHeight="1" x14ac:dyDescent="0.15">
      <c r="A24" s="5"/>
      <c r="B24" s="1"/>
      <c r="C24" s="97"/>
    </row>
    <row r="25" spans="1:9" ht="18" customHeight="1" x14ac:dyDescent="0.15">
      <c r="A25" s="10" t="s">
        <v>352</v>
      </c>
      <c r="B25" s="11">
        <f>SUM(B26:B27)</f>
        <v>8390300</v>
      </c>
      <c r="C25" s="96">
        <f>SUM(C26:C27)</f>
        <v>0</v>
      </c>
    </row>
    <row r="26" spans="1:9" ht="18" customHeight="1" x14ac:dyDescent="0.15">
      <c r="A26" s="5" t="s">
        <v>259</v>
      </c>
      <c r="B26" s="1">
        <v>8390300</v>
      </c>
      <c r="C26" s="97">
        <v>0</v>
      </c>
      <c r="G26" s="6" t="s">
        <v>566</v>
      </c>
      <c r="H26" s="6">
        <v>91861</v>
      </c>
      <c r="I26" s="6">
        <v>757988</v>
      </c>
    </row>
    <row r="27" spans="1:9" ht="18" customHeight="1" x14ac:dyDescent="0.15">
      <c r="A27" s="12"/>
      <c r="B27" s="13"/>
      <c r="C27" s="98"/>
    </row>
    <row r="28" spans="1:9" ht="16.5" hidden="1" customHeight="1" x14ac:dyDescent="0.15">
      <c r="A28" s="10"/>
      <c r="B28" s="11"/>
      <c r="C28" s="96"/>
    </row>
    <row r="29" spans="1:9" ht="18" hidden="1" customHeight="1" x14ac:dyDescent="0.15">
      <c r="A29" s="5"/>
      <c r="B29" s="1"/>
      <c r="C29" s="97"/>
    </row>
    <row r="30" spans="1:9" ht="18" customHeight="1" thickBot="1" x14ac:dyDescent="0.2">
      <c r="A30" s="23" t="s">
        <v>131</v>
      </c>
      <c r="B30" s="24">
        <f>B7+B15+B22+B25+B28</f>
        <v>223111077</v>
      </c>
      <c r="C30" s="99">
        <f>C7+C15+C22+C25+C28</f>
        <v>1071781.2000000002</v>
      </c>
    </row>
    <row r="31" spans="1:9" ht="17.25" customHeight="1" thickTop="1" x14ac:dyDescent="0.15">
      <c r="A31" s="5" t="s">
        <v>135</v>
      </c>
      <c r="B31" s="1"/>
      <c r="C31" s="77"/>
    </row>
    <row r="32" spans="1:9" ht="17.25" customHeight="1" x14ac:dyDescent="0.15">
      <c r="A32" s="10" t="s">
        <v>211</v>
      </c>
      <c r="B32" s="11">
        <f>SUM(B33:B48)</f>
        <v>17438512</v>
      </c>
      <c r="C32" s="96">
        <f>SUM(C33:C48)</f>
        <v>153458.90560000003</v>
      </c>
    </row>
    <row r="33" spans="1:6" ht="17.25" customHeight="1" x14ac:dyDescent="0.15">
      <c r="A33" s="5" t="s">
        <v>528</v>
      </c>
      <c r="B33" s="1">
        <v>32000</v>
      </c>
      <c r="C33" s="97">
        <f t="shared" ref="C33:C48" si="2">B33*$D$8</f>
        <v>281.60000000000002</v>
      </c>
      <c r="E33" s="6" t="s">
        <v>528</v>
      </c>
      <c r="F33" s="6">
        <v>32000</v>
      </c>
    </row>
    <row r="34" spans="1:6" ht="17.25" customHeight="1" x14ac:dyDescent="0.15">
      <c r="A34" s="5" t="s">
        <v>529</v>
      </c>
      <c r="B34" s="1">
        <v>9690</v>
      </c>
      <c r="C34" s="97">
        <f t="shared" si="2"/>
        <v>85.272000000000006</v>
      </c>
      <c r="E34" s="6" t="s">
        <v>529</v>
      </c>
      <c r="F34" s="6">
        <v>9690</v>
      </c>
    </row>
    <row r="35" spans="1:6" ht="17.25" customHeight="1" x14ac:dyDescent="0.15">
      <c r="A35" s="5" t="s">
        <v>530</v>
      </c>
      <c r="B35" s="1">
        <v>111400</v>
      </c>
      <c r="C35" s="97">
        <f t="shared" si="2"/>
        <v>980.32</v>
      </c>
      <c r="E35" s="6" t="s">
        <v>530</v>
      </c>
      <c r="F35" s="6">
        <v>111400</v>
      </c>
    </row>
    <row r="36" spans="1:6" ht="17.25" customHeight="1" x14ac:dyDescent="0.15">
      <c r="A36" s="5" t="s">
        <v>531</v>
      </c>
      <c r="B36" s="1">
        <v>600</v>
      </c>
      <c r="C36" s="97">
        <f t="shared" si="2"/>
        <v>5.28</v>
      </c>
      <c r="E36" s="6" t="s">
        <v>531</v>
      </c>
      <c r="F36" s="6">
        <v>600</v>
      </c>
    </row>
    <row r="37" spans="1:6" ht="17.25" customHeight="1" x14ac:dyDescent="0.15">
      <c r="A37" s="5" t="s">
        <v>532</v>
      </c>
      <c r="B37" s="1">
        <v>108000</v>
      </c>
      <c r="C37" s="97">
        <f t="shared" si="2"/>
        <v>950.40000000000009</v>
      </c>
      <c r="E37" s="6" t="s">
        <v>532</v>
      </c>
      <c r="F37" s="6">
        <v>108000</v>
      </c>
    </row>
    <row r="38" spans="1:6" ht="17.25" customHeight="1" x14ac:dyDescent="0.15">
      <c r="A38" s="5" t="s">
        <v>533</v>
      </c>
      <c r="B38" s="1">
        <v>457750</v>
      </c>
      <c r="C38" s="97">
        <f t="shared" si="2"/>
        <v>4028.2000000000003</v>
      </c>
      <c r="E38" s="6" t="s">
        <v>533</v>
      </c>
      <c r="F38" s="6">
        <v>457750</v>
      </c>
    </row>
    <row r="39" spans="1:6" ht="17.25" customHeight="1" x14ac:dyDescent="0.15">
      <c r="A39" s="5" t="s">
        <v>536</v>
      </c>
      <c r="B39" s="1">
        <v>729</v>
      </c>
      <c r="C39" s="97">
        <f t="shared" si="2"/>
        <v>6.4152000000000005</v>
      </c>
      <c r="E39" s="6" t="s">
        <v>534</v>
      </c>
      <c r="F39" s="6">
        <v>0</v>
      </c>
    </row>
    <row r="40" spans="1:6" ht="17.25" customHeight="1" x14ac:dyDescent="0.15">
      <c r="A40" s="5" t="s">
        <v>538</v>
      </c>
      <c r="B40" s="1">
        <v>536750</v>
      </c>
      <c r="C40" s="97">
        <f t="shared" si="2"/>
        <v>4723.4000000000005</v>
      </c>
      <c r="E40" s="6" t="s">
        <v>535</v>
      </c>
      <c r="F40" s="6">
        <v>0</v>
      </c>
    </row>
    <row r="41" spans="1:6" ht="17.25" customHeight="1" x14ac:dyDescent="0.15">
      <c r="A41" s="5" t="s">
        <v>541</v>
      </c>
      <c r="B41" s="1">
        <v>1628000</v>
      </c>
      <c r="C41" s="97">
        <f t="shared" si="2"/>
        <v>14326.400000000001</v>
      </c>
      <c r="E41" s="6" t="s">
        <v>536</v>
      </c>
      <c r="F41" s="6">
        <v>729</v>
      </c>
    </row>
    <row r="42" spans="1:6" ht="17.25" customHeight="1" x14ac:dyDescent="0.15">
      <c r="A42" s="5" t="s">
        <v>544</v>
      </c>
      <c r="B42" s="1">
        <v>134110</v>
      </c>
      <c r="C42" s="97">
        <f t="shared" si="2"/>
        <v>1180.1680000000001</v>
      </c>
      <c r="E42" s="6" t="s">
        <v>537</v>
      </c>
      <c r="F42" s="6">
        <v>0</v>
      </c>
    </row>
    <row r="43" spans="1:6" ht="17.25" customHeight="1" x14ac:dyDescent="0.15">
      <c r="A43" s="5" t="s">
        <v>547</v>
      </c>
      <c r="B43" s="1">
        <v>236600</v>
      </c>
      <c r="C43" s="97">
        <f t="shared" si="2"/>
        <v>2082.08</v>
      </c>
      <c r="E43" s="6" t="s">
        <v>538</v>
      </c>
      <c r="F43" s="6">
        <v>536750</v>
      </c>
    </row>
    <row r="44" spans="1:6" ht="17.25" customHeight="1" x14ac:dyDescent="0.15">
      <c r="A44" s="5" t="s">
        <v>549</v>
      </c>
      <c r="B44" s="1">
        <v>18580</v>
      </c>
      <c r="C44" s="97">
        <f t="shared" si="2"/>
        <v>163.50400000000002</v>
      </c>
      <c r="E44" s="6" t="s">
        <v>539</v>
      </c>
      <c r="F44" s="6">
        <v>0</v>
      </c>
    </row>
    <row r="45" spans="1:6" ht="17.25" customHeight="1" x14ac:dyDescent="0.15">
      <c r="A45" s="5" t="s">
        <v>552</v>
      </c>
      <c r="B45" s="1">
        <v>3600</v>
      </c>
      <c r="C45" s="97">
        <f t="shared" si="2"/>
        <v>31.680000000000003</v>
      </c>
      <c r="E45" s="6" t="s">
        <v>540</v>
      </c>
      <c r="F45" s="6">
        <v>0</v>
      </c>
    </row>
    <row r="46" spans="1:6" ht="17.25" customHeight="1" x14ac:dyDescent="0.15">
      <c r="A46" s="5" t="s">
        <v>555</v>
      </c>
      <c r="B46" s="1">
        <v>391916</v>
      </c>
      <c r="C46" s="97">
        <f t="shared" si="2"/>
        <v>3448.8608000000004</v>
      </c>
      <c r="E46" s="6" t="s">
        <v>541</v>
      </c>
      <c r="F46" s="6">
        <v>1628000</v>
      </c>
    </row>
    <row r="47" spans="1:6" ht="17.25" customHeight="1" x14ac:dyDescent="0.15">
      <c r="A47" s="5" t="s">
        <v>556</v>
      </c>
      <c r="B47" s="1">
        <v>8119458</v>
      </c>
      <c r="C47" s="97">
        <f t="shared" si="2"/>
        <v>71451.2304</v>
      </c>
      <c r="E47" s="6" t="s">
        <v>542</v>
      </c>
      <c r="F47" s="6">
        <v>0</v>
      </c>
    </row>
    <row r="48" spans="1:6" ht="17.25" customHeight="1" x14ac:dyDescent="0.15">
      <c r="A48" s="5" t="s">
        <v>557</v>
      </c>
      <c r="B48" s="1">
        <v>5649329</v>
      </c>
      <c r="C48" s="97">
        <f t="shared" si="2"/>
        <v>49714.095200000003</v>
      </c>
      <c r="E48" s="6" t="s">
        <v>543</v>
      </c>
      <c r="F48" s="6">
        <v>0</v>
      </c>
    </row>
    <row r="49" spans="1:6" ht="17.25" customHeight="1" x14ac:dyDescent="0.15">
      <c r="A49" s="10" t="s">
        <v>213</v>
      </c>
      <c r="B49" s="11">
        <f>SUM(B50:B50)</f>
        <v>91861</v>
      </c>
      <c r="C49" s="96">
        <f>SUM(C50:C50)</f>
        <v>55.116600000000005</v>
      </c>
      <c r="E49" s="6" t="s">
        <v>544</v>
      </c>
      <c r="F49" s="6">
        <v>134110</v>
      </c>
    </row>
    <row r="50" spans="1:6" ht="17.25" customHeight="1" x14ac:dyDescent="0.15">
      <c r="A50" s="12" t="s">
        <v>258</v>
      </c>
      <c r="B50" s="100">
        <v>91861</v>
      </c>
      <c r="C50" s="100">
        <f t="shared" ref="C50" si="3">B50*$D$16</f>
        <v>55.116600000000005</v>
      </c>
      <c r="E50" s="6" t="s">
        <v>545</v>
      </c>
      <c r="F50" s="6">
        <v>0</v>
      </c>
    </row>
    <row r="51" spans="1:6" ht="17.25" customHeight="1" x14ac:dyDescent="0.15">
      <c r="A51" s="10" t="s">
        <v>284</v>
      </c>
      <c r="B51" s="11">
        <f>SUM(B52:B52)</f>
        <v>74704325</v>
      </c>
      <c r="C51" s="11">
        <f>SUM(C52:C52)</f>
        <v>753000</v>
      </c>
      <c r="E51" s="6" t="s">
        <v>546</v>
      </c>
      <c r="F51" s="6">
        <v>0</v>
      </c>
    </row>
    <row r="52" spans="1:6" ht="17.25" customHeight="1" x14ac:dyDescent="0.15">
      <c r="A52" s="12" t="s">
        <v>455</v>
      </c>
      <c r="B52" s="1">
        <v>74704325</v>
      </c>
      <c r="C52" s="97">
        <v>753000</v>
      </c>
      <c r="E52" s="6" t="s">
        <v>547</v>
      </c>
      <c r="F52" s="6">
        <v>236600</v>
      </c>
    </row>
    <row r="53" spans="1:6" ht="17.25" customHeight="1" x14ac:dyDescent="0.15">
      <c r="A53" s="10" t="s">
        <v>284</v>
      </c>
      <c r="B53" s="11">
        <f>SUM(B54:B54)</f>
        <v>25127422</v>
      </c>
      <c r="C53" s="11">
        <f>SUM(C54:C54)</f>
        <v>389813</v>
      </c>
      <c r="E53" s="6" t="s">
        <v>548</v>
      </c>
      <c r="F53" s="6">
        <v>0</v>
      </c>
    </row>
    <row r="54" spans="1:6" ht="17.25" customHeight="1" x14ac:dyDescent="0.15">
      <c r="A54" s="12" t="s">
        <v>455</v>
      </c>
      <c r="B54" s="13">
        <v>25127422</v>
      </c>
      <c r="C54" s="97">
        <v>389813</v>
      </c>
      <c r="E54" s="6" t="s">
        <v>549</v>
      </c>
      <c r="F54" s="6">
        <v>18580</v>
      </c>
    </row>
    <row r="55" spans="1:6" ht="17.25" customHeight="1" thickBot="1" x14ac:dyDescent="0.2">
      <c r="A55" s="23" t="s">
        <v>131</v>
      </c>
      <c r="B55" s="24">
        <f>B32+B49+B51+B53</f>
        <v>117362120</v>
      </c>
      <c r="C55" s="24">
        <f>C32+C49+C51+C53</f>
        <v>1296327.0222</v>
      </c>
      <c r="E55" s="6" t="s">
        <v>550</v>
      </c>
      <c r="F55" s="6">
        <v>0</v>
      </c>
    </row>
    <row r="56" spans="1:6" ht="17.25" customHeight="1" thickTop="1" x14ac:dyDescent="0.15">
      <c r="A56" s="9" t="s">
        <v>8</v>
      </c>
      <c r="B56" s="25">
        <f>B30+B55</f>
        <v>340473197</v>
      </c>
      <c r="C56" s="97">
        <f>C30+C55</f>
        <v>2368108.2222000002</v>
      </c>
      <c r="E56" s="6" t="s">
        <v>551</v>
      </c>
      <c r="F56" s="6">
        <v>0</v>
      </c>
    </row>
    <row r="57" spans="1:6" ht="18" customHeight="1" x14ac:dyDescent="0.15">
      <c r="E57" s="6" t="s">
        <v>552</v>
      </c>
      <c r="F57" s="6">
        <v>3600</v>
      </c>
    </row>
    <row r="58" spans="1:6" ht="18" customHeight="1" x14ac:dyDescent="0.15">
      <c r="E58" s="6" t="s">
        <v>553</v>
      </c>
      <c r="F58" s="6">
        <v>0</v>
      </c>
    </row>
    <row r="59" spans="1:6" x14ac:dyDescent="0.15">
      <c r="E59" s="6" t="s">
        <v>554</v>
      </c>
      <c r="F59" s="6">
        <v>0</v>
      </c>
    </row>
    <row r="60" spans="1:6" x14ac:dyDescent="0.15">
      <c r="E60" s="6" t="s">
        <v>555</v>
      </c>
      <c r="F60" s="6">
        <v>391916</v>
      </c>
    </row>
    <row r="61" spans="1:6" x14ac:dyDescent="0.15">
      <c r="E61" s="6" t="s">
        <v>556</v>
      </c>
      <c r="F61" s="6">
        <v>8119458</v>
      </c>
    </row>
    <row r="62" spans="1:6" x14ac:dyDescent="0.15">
      <c r="E62" s="6" t="s">
        <v>323</v>
      </c>
      <c r="F62" s="6">
        <v>0</v>
      </c>
    </row>
    <row r="63" spans="1:6" x14ac:dyDescent="0.15">
      <c r="E63" s="6" t="s">
        <v>557</v>
      </c>
      <c r="F63" s="6">
        <v>5649329</v>
      </c>
    </row>
    <row r="64" spans="1:6" x14ac:dyDescent="0.15">
      <c r="E64" s="6" t="s">
        <v>325</v>
      </c>
      <c r="F64" s="6">
        <v>0</v>
      </c>
    </row>
    <row r="65" spans="5:6" x14ac:dyDescent="0.15">
      <c r="E65" s="6" t="s">
        <v>326</v>
      </c>
      <c r="F65" s="6">
        <v>0</v>
      </c>
    </row>
    <row r="66" spans="5:6" x14ac:dyDescent="0.15">
      <c r="E66" s="6" t="s">
        <v>327</v>
      </c>
      <c r="F66" s="6">
        <v>0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30" max="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3"/>
  <sheetViews>
    <sheetView view="pageBreakPreview" topLeftCell="A4" zoomScale="85" zoomScaleNormal="100" zoomScaleSheetLayoutView="85" workbookViewId="0">
      <selection activeCell="A15" sqref="A15:K20"/>
    </sheetView>
  </sheetViews>
  <sheetFormatPr defaultColWidth="8.875" defaultRowHeight="11.25" x14ac:dyDescent="0.15"/>
  <cols>
    <col min="1" max="1" width="20.875" style="6" customWidth="1"/>
    <col min="2" max="2" width="14.875" style="6" customWidth="1"/>
    <col min="3" max="3" width="16.875" style="6" customWidth="1"/>
    <col min="4" max="11" width="14.875" style="6" customWidth="1"/>
    <col min="12" max="12" width="15.75" style="6" customWidth="1"/>
    <col min="13" max="16384" width="8.875" style="6"/>
  </cols>
  <sheetData>
    <row r="1" spans="1:11" ht="21" x14ac:dyDescent="0.2">
      <c r="A1" s="7" t="s">
        <v>136</v>
      </c>
    </row>
    <row r="2" spans="1:11" ht="13.5" x14ac:dyDescent="0.15">
      <c r="A2" s="4" t="str">
        <f>'３．③投資及び出資金の明細'!$A$2</f>
        <v>自治体名：茂原市</v>
      </c>
    </row>
    <row r="3" spans="1:11" ht="13.5" x14ac:dyDescent="0.15">
      <c r="A3" s="4" t="str">
        <f>'３．③投資及び出資金の明細'!$A$3</f>
        <v>年度：令和６年度</v>
      </c>
    </row>
    <row r="4" spans="1:11" ht="13.5" x14ac:dyDescent="0.15">
      <c r="A4" s="4" t="s">
        <v>27</v>
      </c>
      <c r="K4" s="8" t="s">
        <v>229</v>
      </c>
    </row>
    <row r="5" spans="1:11" ht="22.5" customHeight="1" x14ac:dyDescent="0.15">
      <c r="A5" s="155" t="s">
        <v>1</v>
      </c>
      <c r="B5" s="174" t="s">
        <v>137</v>
      </c>
      <c r="C5" s="26"/>
      <c r="D5" s="155" t="s">
        <v>138</v>
      </c>
      <c r="E5" s="156" t="s">
        <v>139</v>
      </c>
      <c r="F5" s="155" t="s">
        <v>140</v>
      </c>
      <c r="G5" s="156" t="s">
        <v>141</v>
      </c>
      <c r="H5" s="174" t="s">
        <v>142</v>
      </c>
      <c r="I5" s="27"/>
      <c r="J5" s="28"/>
      <c r="K5" s="155" t="s">
        <v>5</v>
      </c>
    </row>
    <row r="6" spans="1:11" ht="22.5" customHeight="1" x14ac:dyDescent="0.15">
      <c r="A6" s="155"/>
      <c r="B6" s="155"/>
      <c r="C6" s="29" t="s">
        <v>143</v>
      </c>
      <c r="D6" s="155"/>
      <c r="E6" s="155"/>
      <c r="F6" s="155"/>
      <c r="G6" s="155"/>
      <c r="H6" s="155"/>
      <c r="I6" s="2" t="s">
        <v>144</v>
      </c>
      <c r="J6" s="2" t="s">
        <v>145</v>
      </c>
      <c r="K6" s="155"/>
    </row>
    <row r="7" spans="1:11" ht="18" customHeight="1" x14ac:dyDescent="0.15">
      <c r="A7" s="5" t="s">
        <v>515</v>
      </c>
      <c r="B7" s="1">
        <v>23737848039</v>
      </c>
      <c r="C7" s="30">
        <v>2520035471</v>
      </c>
      <c r="D7" s="1">
        <v>6288165062</v>
      </c>
      <c r="E7" s="1">
        <v>6175405228</v>
      </c>
      <c r="F7" s="1">
        <v>1779510771</v>
      </c>
      <c r="G7" s="1">
        <v>2388092080</v>
      </c>
      <c r="H7" s="1">
        <v>0</v>
      </c>
      <c r="I7" s="1">
        <v>0</v>
      </c>
      <c r="J7" s="1">
        <v>0</v>
      </c>
      <c r="K7" s="1">
        <v>7106674898</v>
      </c>
    </row>
    <row r="8" spans="1:11" ht="18" customHeight="1" x14ac:dyDescent="0.15">
      <c r="A8" s="5" t="s">
        <v>516</v>
      </c>
      <c r="B8" s="1">
        <v>2332559172</v>
      </c>
      <c r="C8" s="30">
        <v>164707631</v>
      </c>
      <c r="D8" s="1">
        <v>2325338984</v>
      </c>
      <c r="E8" s="1">
        <v>0</v>
      </c>
      <c r="F8" s="1">
        <v>0</v>
      </c>
      <c r="G8" s="1">
        <v>7220188</v>
      </c>
      <c r="H8" s="1">
        <v>0</v>
      </c>
      <c r="I8" s="1">
        <v>0</v>
      </c>
      <c r="J8" s="1">
        <v>0</v>
      </c>
      <c r="K8" s="1">
        <v>0</v>
      </c>
    </row>
    <row r="9" spans="1:11" ht="18" customHeight="1" x14ac:dyDescent="0.15">
      <c r="A9" s="5" t="s">
        <v>517</v>
      </c>
      <c r="B9" s="1">
        <v>317572219</v>
      </c>
      <c r="C9" s="30">
        <v>45920840</v>
      </c>
      <c r="D9" s="1">
        <v>247865522</v>
      </c>
      <c r="E9" s="1">
        <v>0</v>
      </c>
      <c r="F9" s="1">
        <v>0</v>
      </c>
      <c r="G9" s="1">
        <v>69706697</v>
      </c>
      <c r="H9" s="1">
        <v>0</v>
      </c>
      <c r="I9" s="1">
        <v>0</v>
      </c>
      <c r="J9" s="1">
        <v>0</v>
      </c>
      <c r="K9" s="1">
        <v>0</v>
      </c>
    </row>
    <row r="10" spans="1:11" ht="18" customHeight="1" x14ac:dyDescent="0.15">
      <c r="A10" s="5" t="s">
        <v>518</v>
      </c>
      <c r="B10" s="1">
        <v>730030659</v>
      </c>
      <c r="C10" s="30">
        <v>101120904</v>
      </c>
      <c r="D10" s="1">
        <v>730030659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8" customHeight="1" x14ac:dyDescent="0.15">
      <c r="A11" s="5" t="s">
        <v>519</v>
      </c>
      <c r="B11" s="1">
        <v>2367020204</v>
      </c>
      <c r="C11" s="61">
        <v>400606937</v>
      </c>
      <c r="D11" s="62">
        <v>1076228123</v>
      </c>
      <c r="E11" s="52">
        <v>209194521</v>
      </c>
      <c r="F11" s="1">
        <v>780521977</v>
      </c>
      <c r="G11" s="1">
        <v>290563083</v>
      </c>
      <c r="H11" s="1">
        <v>0</v>
      </c>
      <c r="I11" s="1">
        <v>0</v>
      </c>
      <c r="J11" s="1">
        <v>0</v>
      </c>
      <c r="K11" s="1">
        <v>10512500</v>
      </c>
    </row>
    <row r="12" spans="1:11" ht="18" customHeight="1" x14ac:dyDescent="0.15">
      <c r="A12" s="5" t="s">
        <v>520</v>
      </c>
      <c r="B12" s="1">
        <v>12015810875</v>
      </c>
      <c r="C12" s="30">
        <v>1086276661</v>
      </c>
      <c r="D12" s="1">
        <v>12947119</v>
      </c>
      <c r="E12" s="1">
        <v>3160941905</v>
      </c>
      <c r="F12" s="1">
        <v>358976017</v>
      </c>
      <c r="G12" s="1">
        <v>1386783436</v>
      </c>
      <c r="H12" s="1">
        <v>0</v>
      </c>
      <c r="I12" s="1">
        <v>0</v>
      </c>
      <c r="J12" s="1">
        <v>0</v>
      </c>
      <c r="K12" s="1">
        <v>7096162398</v>
      </c>
    </row>
    <row r="13" spans="1:11" ht="18" customHeight="1" x14ac:dyDescent="0.15">
      <c r="A13" s="5" t="s">
        <v>521</v>
      </c>
      <c r="B13" s="1">
        <v>5974854910</v>
      </c>
      <c r="C13" s="30">
        <v>721402498</v>
      </c>
      <c r="D13" s="1">
        <v>1895754655</v>
      </c>
      <c r="E13" s="1">
        <v>2805268802</v>
      </c>
      <c r="F13" s="1">
        <v>640012777</v>
      </c>
      <c r="G13" s="1">
        <v>633818676</v>
      </c>
      <c r="H13" s="1">
        <v>0</v>
      </c>
      <c r="I13" s="1">
        <v>0</v>
      </c>
      <c r="J13" s="1">
        <v>0</v>
      </c>
      <c r="K13" s="1">
        <v>0</v>
      </c>
    </row>
    <row r="14" spans="1:11" ht="18" customHeight="1" x14ac:dyDescent="0.15">
      <c r="A14" s="5"/>
      <c r="B14" s="1"/>
      <c r="C14" s="30"/>
      <c r="D14" s="1"/>
      <c r="E14" s="1"/>
      <c r="F14" s="1"/>
      <c r="G14" s="1"/>
      <c r="H14" s="1"/>
      <c r="I14" s="1"/>
      <c r="J14" s="1"/>
      <c r="K14" s="1"/>
    </row>
    <row r="15" spans="1:11" ht="18" customHeight="1" x14ac:dyDescent="0.15">
      <c r="A15" s="5" t="s">
        <v>522</v>
      </c>
      <c r="B15" s="1">
        <v>15166553133</v>
      </c>
      <c r="C15" s="30">
        <v>1489736783</v>
      </c>
      <c r="D15" s="1">
        <v>8497708552</v>
      </c>
      <c r="E15" s="1">
        <v>6499879014</v>
      </c>
      <c r="F15" s="1">
        <v>13878015</v>
      </c>
      <c r="G15" s="1">
        <v>122035332</v>
      </c>
      <c r="H15" s="1">
        <v>0</v>
      </c>
      <c r="I15" s="1">
        <v>0</v>
      </c>
      <c r="J15" s="1">
        <v>0</v>
      </c>
      <c r="K15" s="1">
        <v>33052220</v>
      </c>
    </row>
    <row r="16" spans="1:11" ht="18" customHeight="1" x14ac:dyDescent="0.15">
      <c r="A16" s="5" t="s">
        <v>460</v>
      </c>
      <c r="B16" s="1">
        <v>13394496466</v>
      </c>
      <c r="C16" s="30">
        <v>1323348292</v>
      </c>
      <c r="D16" s="1">
        <v>6949770560</v>
      </c>
      <c r="E16" s="1">
        <v>6444725906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2" ht="18" customHeight="1" x14ac:dyDescent="0.15">
      <c r="A17" s="5" t="s">
        <v>523</v>
      </c>
      <c r="B17" s="1">
        <v>119376920</v>
      </c>
      <c r="C17" s="30">
        <v>7427536</v>
      </c>
      <c r="D17" s="1">
        <v>119376920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2" ht="18" customHeight="1" x14ac:dyDescent="0.15">
      <c r="A18" s="5" t="s">
        <v>461</v>
      </c>
      <c r="B18" s="1">
        <v>15318797</v>
      </c>
      <c r="C18" s="30">
        <v>11808746</v>
      </c>
      <c r="D18" s="1">
        <v>15318797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2" ht="18" customHeight="1" x14ac:dyDescent="0.15">
      <c r="A19" s="5" t="s">
        <v>462</v>
      </c>
      <c r="B19" s="1">
        <v>0</v>
      </c>
      <c r="C19" s="30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2" ht="18" customHeight="1" x14ac:dyDescent="0.15">
      <c r="A20" s="5" t="s">
        <v>463</v>
      </c>
      <c r="B20" s="1">
        <v>1637360950</v>
      </c>
      <c r="C20" s="30">
        <v>147152209</v>
      </c>
      <c r="D20" s="1">
        <v>1413242275</v>
      </c>
      <c r="E20" s="1">
        <v>55153108</v>
      </c>
      <c r="F20" s="1">
        <v>13878015</v>
      </c>
      <c r="G20" s="1">
        <v>122035332</v>
      </c>
      <c r="H20" s="1">
        <v>0</v>
      </c>
      <c r="I20" s="1">
        <v>0</v>
      </c>
      <c r="J20" s="1">
        <v>0</v>
      </c>
      <c r="K20" s="1">
        <v>33052220</v>
      </c>
    </row>
    <row r="21" spans="1:12" ht="18" customHeight="1" x14ac:dyDescent="0.15">
      <c r="A21" s="5"/>
      <c r="B21" s="1"/>
      <c r="C21" s="30"/>
      <c r="D21" s="1"/>
      <c r="E21" s="1"/>
      <c r="F21" s="1"/>
      <c r="G21" s="1"/>
      <c r="H21" s="1"/>
      <c r="I21" s="1"/>
      <c r="J21" s="1"/>
      <c r="K21" s="1"/>
    </row>
    <row r="22" spans="1:12" ht="18" customHeight="1" x14ac:dyDescent="0.15">
      <c r="A22" s="9" t="s">
        <v>146</v>
      </c>
      <c r="B22" s="52">
        <f>B7+B15</f>
        <v>38904401172</v>
      </c>
      <c r="C22" s="30">
        <f>C7+C15</f>
        <v>4009772254</v>
      </c>
      <c r="D22" s="52">
        <f t="shared" ref="D22:K22" si="0">D7+D15</f>
        <v>14785873614</v>
      </c>
      <c r="E22" s="52">
        <f t="shared" si="0"/>
        <v>12675284242</v>
      </c>
      <c r="F22" s="52">
        <f t="shared" si="0"/>
        <v>1793388786</v>
      </c>
      <c r="G22" s="52">
        <f t="shared" si="0"/>
        <v>2510127412</v>
      </c>
      <c r="H22" s="52">
        <f t="shared" si="0"/>
        <v>0</v>
      </c>
      <c r="I22" s="52">
        <f t="shared" si="0"/>
        <v>0</v>
      </c>
      <c r="J22" s="52">
        <f t="shared" si="0"/>
        <v>0</v>
      </c>
      <c r="K22" s="52">
        <f t="shared" si="0"/>
        <v>7139727118</v>
      </c>
      <c r="L22" s="6">
        <f>B22-C22</f>
        <v>34894628918</v>
      </c>
    </row>
    <row r="24" spans="1:12" ht="21" customHeight="1" x14ac:dyDescent="0.2">
      <c r="A24" s="7" t="s">
        <v>147</v>
      </c>
      <c r="D24" s="60"/>
      <c r="E24" s="60"/>
      <c r="F24" s="60"/>
    </row>
    <row r="25" spans="1:12" ht="13.5" x14ac:dyDescent="0.15">
      <c r="A25" s="4" t="str">
        <f>$A$2</f>
        <v>自治体名：茂原市</v>
      </c>
    </row>
    <row r="26" spans="1:12" ht="13.5" x14ac:dyDescent="0.15">
      <c r="A26" s="4" t="str">
        <f>$A$3</f>
        <v>年度：令和６年度</v>
      </c>
    </row>
    <row r="27" spans="1:12" ht="18" customHeight="1" x14ac:dyDescent="0.15">
      <c r="A27" s="4" t="str">
        <f>$A$4</f>
        <v>会計：全体会計</v>
      </c>
      <c r="I27" s="8" t="s">
        <v>11</v>
      </c>
    </row>
    <row r="28" spans="1:12" ht="33.75" x14ac:dyDescent="0.15">
      <c r="A28" s="29" t="s">
        <v>137</v>
      </c>
      <c r="B28" s="2" t="s">
        <v>303</v>
      </c>
      <c r="C28" s="3" t="s">
        <v>148</v>
      </c>
      <c r="D28" s="3" t="s">
        <v>149</v>
      </c>
      <c r="E28" s="3" t="s">
        <v>150</v>
      </c>
      <c r="F28" s="3" t="s">
        <v>151</v>
      </c>
      <c r="G28" s="3" t="s">
        <v>152</v>
      </c>
      <c r="H28" s="2" t="s">
        <v>153</v>
      </c>
      <c r="I28" s="3" t="s">
        <v>154</v>
      </c>
    </row>
    <row r="29" spans="1:12" ht="18" customHeight="1" x14ac:dyDescent="0.15">
      <c r="A29" s="31">
        <v>38904401172</v>
      </c>
      <c r="B29" s="1">
        <v>34207818112</v>
      </c>
      <c r="C29" s="1">
        <v>4468976884</v>
      </c>
      <c r="D29" s="1">
        <v>114868637</v>
      </c>
      <c r="E29" s="1">
        <v>75787555</v>
      </c>
      <c r="F29" s="1">
        <v>36949984</v>
      </c>
      <c r="G29" s="1">
        <v>0</v>
      </c>
      <c r="H29" s="1">
        <v>0</v>
      </c>
      <c r="I29" s="79">
        <v>6.0000000000000001E-3</v>
      </c>
    </row>
    <row r="31" spans="1:12" ht="21" x14ac:dyDescent="0.2">
      <c r="A31" s="7" t="s">
        <v>155</v>
      </c>
    </row>
    <row r="32" spans="1:12" ht="13.5" x14ac:dyDescent="0.15">
      <c r="A32" s="4" t="str">
        <f>$A$2</f>
        <v>自治体名：茂原市</v>
      </c>
    </row>
    <row r="33" spans="1:10" ht="13.5" x14ac:dyDescent="0.15">
      <c r="A33" s="4" t="str">
        <f>$A$3</f>
        <v>年度：令和６年度</v>
      </c>
    </row>
    <row r="34" spans="1:10" ht="22.5" customHeight="1" x14ac:dyDescent="0.15">
      <c r="A34" s="4" t="str">
        <f>$A$4</f>
        <v>会計：全体会計</v>
      </c>
      <c r="J34" s="8" t="s">
        <v>11</v>
      </c>
    </row>
    <row r="35" spans="1:10" ht="22.5" x14ac:dyDescent="0.15">
      <c r="A35" s="29" t="s">
        <v>137</v>
      </c>
      <c r="B35" s="2" t="s">
        <v>156</v>
      </c>
      <c r="C35" s="3" t="s">
        <v>157</v>
      </c>
      <c r="D35" s="3" t="s">
        <v>158</v>
      </c>
      <c r="E35" s="3" t="s">
        <v>159</v>
      </c>
      <c r="F35" s="3" t="s">
        <v>160</v>
      </c>
      <c r="G35" s="3" t="s">
        <v>161</v>
      </c>
      <c r="H35" s="3" t="s">
        <v>162</v>
      </c>
      <c r="I35" s="3" t="s">
        <v>163</v>
      </c>
      <c r="J35" s="2" t="s">
        <v>164</v>
      </c>
    </row>
    <row r="36" spans="1:10" ht="17.25" customHeight="1" x14ac:dyDescent="0.15">
      <c r="A36" s="31">
        <v>38904401172</v>
      </c>
      <c r="B36" s="1">
        <v>4009772254</v>
      </c>
      <c r="C36" s="1">
        <v>3833587155</v>
      </c>
      <c r="D36" s="1">
        <v>3661133025</v>
      </c>
      <c r="E36" s="1">
        <v>3456854423</v>
      </c>
      <c r="F36" s="1">
        <v>3226011557</v>
      </c>
      <c r="G36" s="1">
        <v>11679591321</v>
      </c>
      <c r="H36" s="1">
        <v>6703373583</v>
      </c>
      <c r="I36" s="1">
        <v>2001744607</v>
      </c>
      <c r="J36" s="1">
        <v>332333247</v>
      </c>
    </row>
    <row r="37" spans="1:10" x14ac:dyDescent="0.15">
      <c r="B37" s="6">
        <v>23771</v>
      </c>
    </row>
    <row r="38" spans="1:10" ht="21" x14ac:dyDescent="0.2">
      <c r="A38" s="7" t="s">
        <v>304</v>
      </c>
    </row>
    <row r="39" spans="1:10" ht="13.5" x14ac:dyDescent="0.15">
      <c r="A39" s="4" t="str">
        <f>$A$2</f>
        <v>自治体名：茂原市</v>
      </c>
    </row>
    <row r="40" spans="1:10" ht="13.5" x14ac:dyDescent="0.15">
      <c r="A40" s="4" t="str">
        <f>$A$3</f>
        <v>年度：令和６年度</v>
      </c>
    </row>
    <row r="41" spans="1:10" ht="18" customHeight="1" x14ac:dyDescent="0.15">
      <c r="A41" s="4" t="str">
        <f>$A$4</f>
        <v>会計：全体会計</v>
      </c>
      <c r="J41" s="8" t="s">
        <v>11</v>
      </c>
    </row>
    <row r="42" spans="1:10" ht="30.75" customHeight="1" x14ac:dyDescent="0.15">
      <c r="A42" s="81" t="s">
        <v>305</v>
      </c>
      <c r="B42" s="174" t="s">
        <v>306</v>
      </c>
      <c r="C42" s="175"/>
      <c r="D42" s="175"/>
      <c r="E42" s="175"/>
      <c r="F42" s="175"/>
      <c r="G42" s="175"/>
      <c r="H42" s="175"/>
      <c r="I42" s="175"/>
      <c r="J42" s="176"/>
    </row>
    <row r="43" spans="1:10" ht="28.5" customHeight="1" x14ac:dyDescent="0.15">
      <c r="A43" s="59"/>
      <c r="B43" s="61"/>
      <c r="C43" s="80"/>
      <c r="D43" s="80"/>
      <c r="E43" s="80"/>
      <c r="F43" s="80"/>
      <c r="G43" s="80"/>
      <c r="H43" s="80"/>
      <c r="I43" s="80"/>
      <c r="J43" s="52"/>
    </row>
  </sheetData>
  <mergeCells count="9">
    <mergeCell ref="B42:J42"/>
    <mergeCell ref="H5:H6"/>
    <mergeCell ref="K5:K6"/>
    <mergeCell ref="G5:G6"/>
    <mergeCell ref="A5:A6"/>
    <mergeCell ref="B5:B6"/>
    <mergeCell ref="D5:D6"/>
    <mergeCell ref="E5:E6"/>
    <mergeCell ref="F5:F6"/>
  </mergeCells>
  <phoneticPr fontId="4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rowBreaks count="1" manualBreakCount="1">
    <brk id="37" max="10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65"/>
  <sheetViews>
    <sheetView showZeros="0" view="pageBreakPreview" zoomScaleNormal="100" zoomScaleSheetLayoutView="100" workbookViewId="0">
      <selection activeCell="A8" sqref="A8:F12"/>
    </sheetView>
  </sheetViews>
  <sheetFormatPr defaultColWidth="8.875" defaultRowHeight="11.25" x14ac:dyDescent="0.15"/>
  <cols>
    <col min="1" max="1" width="34.625" style="6" bestFit="1" customWidth="1"/>
    <col min="2" max="6" width="20.75" style="54" customWidth="1"/>
    <col min="7" max="16384" width="8.875" style="6"/>
  </cols>
  <sheetData>
    <row r="1" spans="1:6" ht="21" x14ac:dyDescent="0.2">
      <c r="A1" s="7" t="s">
        <v>165</v>
      </c>
    </row>
    <row r="2" spans="1:6" ht="13.5" x14ac:dyDescent="0.15">
      <c r="A2" s="4" t="str">
        <f>'３．③投資及び出資金の明細'!$A$2</f>
        <v>自治体名：茂原市</v>
      </c>
    </row>
    <row r="3" spans="1:6" ht="13.5" x14ac:dyDescent="0.15">
      <c r="A3" s="4" t="str">
        <f>'３．③投資及び出資金の明細'!$A$3</f>
        <v>年度：令和６年度</v>
      </c>
    </row>
    <row r="4" spans="1:6" ht="13.5" x14ac:dyDescent="0.15">
      <c r="A4" s="4" t="s">
        <v>27</v>
      </c>
      <c r="F4" s="34" t="s">
        <v>11</v>
      </c>
    </row>
    <row r="5" spans="1:6" ht="22.5" customHeight="1" x14ac:dyDescent="0.15">
      <c r="A5" s="155" t="s">
        <v>29</v>
      </c>
      <c r="B5" s="155" t="s">
        <v>166</v>
      </c>
      <c r="C5" s="155" t="s">
        <v>167</v>
      </c>
      <c r="D5" s="155" t="s">
        <v>168</v>
      </c>
      <c r="E5" s="155"/>
      <c r="F5" s="155" t="s">
        <v>169</v>
      </c>
    </row>
    <row r="6" spans="1:6" ht="22.5" customHeight="1" x14ac:dyDescent="0.15">
      <c r="A6" s="155"/>
      <c r="B6" s="155"/>
      <c r="C6" s="155"/>
      <c r="D6" s="2" t="s">
        <v>170</v>
      </c>
      <c r="E6" s="2" t="s">
        <v>5</v>
      </c>
      <c r="F6" s="155"/>
    </row>
    <row r="7" spans="1:6" ht="18" customHeight="1" x14ac:dyDescent="0.15">
      <c r="A7" s="10" t="s">
        <v>211</v>
      </c>
      <c r="B7" s="11">
        <f>SUM(B8:B12)</f>
        <v>6112750323</v>
      </c>
      <c r="C7" s="11">
        <f>SUM(C8:C12)</f>
        <v>469065945</v>
      </c>
      <c r="D7" s="11">
        <f>SUM(D8:D12)</f>
        <v>439897587</v>
      </c>
      <c r="E7" s="11">
        <f>SUM(E8:E12)</f>
        <v>224738154</v>
      </c>
      <c r="F7" s="11">
        <f>SUM(F8:F12)</f>
        <v>5917180527</v>
      </c>
    </row>
    <row r="8" spans="1:6" ht="18" customHeight="1" x14ac:dyDescent="0.15">
      <c r="A8" s="5" t="s">
        <v>309</v>
      </c>
      <c r="B8" s="1">
        <v>47228844</v>
      </c>
      <c r="C8" s="1">
        <v>51108983</v>
      </c>
      <c r="D8" s="1">
        <v>47228844</v>
      </c>
      <c r="E8" s="1">
        <f>B8-D8</f>
        <v>0</v>
      </c>
      <c r="F8" s="1">
        <f>B8+C8-D8-E8</f>
        <v>51108983</v>
      </c>
    </row>
    <row r="9" spans="1:6" ht="18" customHeight="1" x14ac:dyDescent="0.15">
      <c r="A9" s="5" t="s">
        <v>310</v>
      </c>
      <c r="B9" s="1">
        <v>2269906</v>
      </c>
      <c r="C9" s="1">
        <v>1171237</v>
      </c>
      <c r="D9" s="1">
        <v>964500</v>
      </c>
      <c r="E9" s="1">
        <f>B9-D9</f>
        <v>1305406</v>
      </c>
      <c r="F9" s="1">
        <f>B9+C9-D9-E9</f>
        <v>1171237</v>
      </c>
    </row>
    <row r="10" spans="1:6" ht="18" customHeight="1" x14ac:dyDescent="0.15">
      <c r="A10" s="5" t="s">
        <v>171</v>
      </c>
      <c r="B10" s="1">
        <v>5671547330</v>
      </c>
      <c r="C10" s="1"/>
      <c r="D10" s="1"/>
      <c r="E10" s="1">
        <v>223432748</v>
      </c>
      <c r="F10" s="1">
        <f>B10+C10-D10-E10</f>
        <v>5448114582</v>
      </c>
    </row>
    <row r="11" spans="1:6" ht="18" customHeight="1" x14ac:dyDescent="0.15">
      <c r="A11" s="5" t="s">
        <v>172</v>
      </c>
      <c r="B11" s="25">
        <v>391704243</v>
      </c>
      <c r="C11" s="25">
        <v>416785725</v>
      </c>
      <c r="D11" s="1">
        <f>B11</f>
        <v>391704243</v>
      </c>
      <c r="E11" s="1"/>
      <c r="F11" s="1">
        <f>B11+C11-D11-E11</f>
        <v>416785725</v>
      </c>
    </row>
    <row r="12" spans="1:6" ht="18" customHeight="1" x14ac:dyDescent="0.15">
      <c r="A12" s="5"/>
      <c r="B12" s="1"/>
      <c r="C12" s="1"/>
      <c r="D12" s="1"/>
      <c r="E12" s="1"/>
      <c r="F12" s="1"/>
    </row>
    <row r="13" spans="1:6" ht="18" customHeight="1" x14ac:dyDescent="0.15">
      <c r="A13" s="10" t="s">
        <v>213</v>
      </c>
      <c r="B13" s="11">
        <f>SUM(B14:B17)</f>
        <v>164953461</v>
      </c>
      <c r="C13" s="11">
        <f>SUM(C14:C17)</f>
        <v>42395280</v>
      </c>
      <c r="D13" s="11">
        <f>SUM(D14:D17)</f>
        <v>39992710</v>
      </c>
      <c r="E13" s="11">
        <f>SUM(E14:E17)</f>
        <v>10664641</v>
      </c>
      <c r="F13" s="11">
        <f>SUM(F14:F17)</f>
        <v>156691390</v>
      </c>
    </row>
    <row r="14" spans="1:6" ht="18" customHeight="1" x14ac:dyDescent="0.15">
      <c r="A14" s="5" t="s">
        <v>309</v>
      </c>
      <c r="B14" s="1">
        <v>43221830</v>
      </c>
      <c r="C14" s="1">
        <v>36642395</v>
      </c>
      <c r="D14" s="1">
        <v>33591959</v>
      </c>
      <c r="E14" s="1">
        <f>B14-D14</f>
        <v>9629871</v>
      </c>
      <c r="F14" s="1">
        <f>B14+C14-D14-E14</f>
        <v>36642395</v>
      </c>
    </row>
    <row r="15" spans="1:6" ht="18" customHeight="1" x14ac:dyDescent="0.15">
      <c r="A15" s="5" t="s">
        <v>310</v>
      </c>
      <c r="B15" s="1">
        <v>88989</v>
      </c>
      <c r="C15" s="1">
        <v>54058</v>
      </c>
      <c r="D15" s="1"/>
      <c r="E15" s="1">
        <f>B15-D15</f>
        <v>88989</v>
      </c>
      <c r="F15" s="1">
        <f>B15+C15-D15-E15</f>
        <v>54058</v>
      </c>
    </row>
    <row r="16" spans="1:6" ht="18" customHeight="1" x14ac:dyDescent="0.15">
      <c r="A16" s="5" t="s">
        <v>171</v>
      </c>
      <c r="B16" s="1">
        <v>115241891</v>
      </c>
      <c r="C16" s="1"/>
      <c r="D16" s="1"/>
      <c r="E16" s="1">
        <v>945781</v>
      </c>
      <c r="F16" s="1">
        <f>B16+C16-D16-E16</f>
        <v>114296110</v>
      </c>
    </row>
    <row r="17" spans="1:6" ht="18" customHeight="1" x14ac:dyDescent="0.15">
      <c r="A17" s="5" t="s">
        <v>172</v>
      </c>
      <c r="B17" s="25">
        <v>6400751</v>
      </c>
      <c r="C17" s="25">
        <v>5698827</v>
      </c>
      <c r="D17" s="1">
        <f>B17</f>
        <v>6400751</v>
      </c>
      <c r="E17" s="1"/>
      <c r="F17" s="1">
        <f>B17+C17-D17-E17</f>
        <v>5698827</v>
      </c>
    </row>
    <row r="18" spans="1:6" ht="18" customHeight="1" x14ac:dyDescent="0.15">
      <c r="A18" s="5"/>
      <c r="B18" s="1"/>
      <c r="C18" s="1"/>
      <c r="D18" s="1"/>
      <c r="E18" s="1"/>
      <c r="F18" s="1"/>
    </row>
    <row r="19" spans="1:6" ht="18" customHeight="1" x14ac:dyDescent="0.15">
      <c r="A19" s="10" t="s">
        <v>308</v>
      </c>
      <c r="B19" s="11">
        <f>SUM(B20:B24)</f>
        <v>0</v>
      </c>
      <c r="C19" s="11">
        <f>SUM(C20:C24)</f>
        <v>0</v>
      </c>
      <c r="D19" s="11">
        <f>SUM(D20:D24)</f>
        <v>0</v>
      </c>
      <c r="E19" s="11">
        <f>SUM(E20:E24)</f>
        <v>0</v>
      </c>
      <c r="F19" s="11">
        <f>SUM(F20:F24)</f>
        <v>0</v>
      </c>
    </row>
    <row r="20" spans="1:6" ht="18" customHeight="1" x14ac:dyDescent="0.15">
      <c r="A20" s="5" t="s">
        <v>309</v>
      </c>
      <c r="B20" s="1"/>
      <c r="C20" s="1"/>
      <c r="D20" s="1"/>
      <c r="E20" s="1"/>
      <c r="F20" s="1">
        <f>B20+C20-D20-E20</f>
        <v>0</v>
      </c>
    </row>
    <row r="21" spans="1:6" ht="18" customHeight="1" x14ac:dyDescent="0.15">
      <c r="A21" s="5" t="s">
        <v>310</v>
      </c>
      <c r="B21" s="1"/>
      <c r="C21" s="1"/>
      <c r="D21" s="1"/>
      <c r="E21" s="1">
        <f>B21-D21</f>
        <v>0</v>
      </c>
      <c r="F21" s="1"/>
    </row>
    <row r="22" spans="1:6" ht="18" customHeight="1" x14ac:dyDescent="0.15">
      <c r="A22" s="5" t="s">
        <v>171</v>
      </c>
      <c r="B22" s="1"/>
      <c r="C22" s="1"/>
      <c r="D22" s="1"/>
      <c r="E22" s="1"/>
      <c r="F22" s="1">
        <f>B22+C22-D22-E22</f>
        <v>0</v>
      </c>
    </row>
    <row r="23" spans="1:6" ht="18" customHeight="1" x14ac:dyDescent="0.15">
      <c r="A23" s="5" t="s">
        <v>172</v>
      </c>
      <c r="B23" s="1"/>
      <c r="C23" s="1"/>
      <c r="D23" s="1">
        <f>B23</f>
        <v>0</v>
      </c>
      <c r="E23" s="1"/>
      <c r="F23" s="1">
        <f>B23+C23-D23-E23</f>
        <v>0</v>
      </c>
    </row>
    <row r="24" spans="1:6" ht="18" customHeight="1" x14ac:dyDescent="0.15">
      <c r="A24" s="5"/>
      <c r="B24" s="1"/>
      <c r="C24" s="1"/>
      <c r="D24" s="1"/>
      <c r="E24" s="1"/>
      <c r="F24" s="1"/>
    </row>
    <row r="25" spans="1:6" ht="18" customHeight="1" x14ac:dyDescent="0.15">
      <c r="A25" s="10" t="s">
        <v>351</v>
      </c>
      <c r="B25" s="11">
        <f>SUM(B26:B30)</f>
        <v>290283410</v>
      </c>
      <c r="C25" s="11">
        <f>SUM(C26:C30)</f>
        <v>30964773</v>
      </c>
      <c r="D25" s="11">
        <f>SUM(D26:D30)</f>
        <v>26563838</v>
      </c>
      <c r="E25" s="11">
        <f>SUM(E26:E30)</f>
        <v>309537</v>
      </c>
      <c r="F25" s="11">
        <f>SUM(F26:F30)</f>
        <v>294374808</v>
      </c>
    </row>
    <row r="26" spans="1:6" ht="18" customHeight="1" x14ac:dyDescent="0.15">
      <c r="A26" s="5" t="s">
        <v>309</v>
      </c>
      <c r="B26" s="1">
        <v>10273937</v>
      </c>
      <c r="C26" s="1">
        <v>10032283</v>
      </c>
      <c r="D26" s="1">
        <v>9964400</v>
      </c>
      <c r="E26" s="1">
        <f>B26-D26</f>
        <v>309537</v>
      </c>
      <c r="F26" s="1">
        <f>B26+C26-D26-E26</f>
        <v>10032283</v>
      </c>
    </row>
    <row r="27" spans="1:6" ht="18" customHeight="1" x14ac:dyDescent="0.15">
      <c r="A27" s="5" t="s">
        <v>310</v>
      </c>
      <c r="B27" s="1"/>
      <c r="C27" s="1"/>
      <c r="D27" s="1"/>
      <c r="E27" s="1">
        <f>B27-D27</f>
        <v>0</v>
      </c>
      <c r="F27" s="1"/>
    </row>
    <row r="28" spans="1:6" ht="18" customHeight="1" x14ac:dyDescent="0.15">
      <c r="A28" s="5" t="s">
        <v>171</v>
      </c>
      <c r="B28" s="1">
        <v>263410035</v>
      </c>
      <c r="C28" s="1">
        <v>3280889</v>
      </c>
      <c r="D28" s="1"/>
      <c r="E28" s="1"/>
      <c r="F28" s="1">
        <f>B28+C28-D28-E28</f>
        <v>266690924</v>
      </c>
    </row>
    <row r="29" spans="1:6" ht="18" customHeight="1" x14ac:dyDescent="0.15">
      <c r="A29" s="5" t="s">
        <v>172</v>
      </c>
      <c r="B29" s="25">
        <v>16599438</v>
      </c>
      <c r="C29" s="25">
        <v>17651601</v>
      </c>
      <c r="D29" s="1">
        <f>B29</f>
        <v>16599438</v>
      </c>
      <c r="E29" s="1"/>
      <c r="F29" s="1">
        <f>B29+C29-D29-E29</f>
        <v>17651601</v>
      </c>
    </row>
    <row r="30" spans="1:6" ht="18" customHeight="1" x14ac:dyDescent="0.15">
      <c r="A30" s="5"/>
      <c r="B30" s="1"/>
      <c r="C30" s="1"/>
      <c r="D30" s="1"/>
      <c r="E30" s="1"/>
      <c r="F30" s="1"/>
    </row>
    <row r="31" spans="1:6" ht="18" customHeight="1" x14ac:dyDescent="0.15">
      <c r="A31" s="10" t="s">
        <v>352</v>
      </c>
      <c r="B31" s="11">
        <f>SUM(B32:B36)</f>
        <v>37213231</v>
      </c>
      <c r="C31" s="11">
        <f>SUM(C32:C36)</f>
        <v>9825133</v>
      </c>
      <c r="D31" s="11">
        <f>SUM(D32:D36)</f>
        <v>4286976</v>
      </c>
      <c r="E31" s="11">
        <f>SUM(E32:E36)</f>
        <v>0</v>
      </c>
      <c r="F31" s="11">
        <f>SUM(F32:F36)</f>
        <v>42751388</v>
      </c>
    </row>
    <row r="32" spans="1:6" ht="18" customHeight="1" x14ac:dyDescent="0.15">
      <c r="A32" s="5" t="s">
        <v>309</v>
      </c>
      <c r="B32" s="1">
        <v>2467676</v>
      </c>
      <c r="C32" s="1">
        <v>2369904</v>
      </c>
      <c r="D32" s="1">
        <v>2467676</v>
      </c>
      <c r="E32" s="1">
        <f>B32-D32</f>
        <v>0</v>
      </c>
      <c r="F32" s="1">
        <f>B32+C32-D32-E32</f>
        <v>2369904</v>
      </c>
    </row>
    <row r="33" spans="1:6" ht="18" customHeight="1" x14ac:dyDescent="0.15">
      <c r="A33" s="5" t="s">
        <v>310</v>
      </c>
      <c r="B33" s="1"/>
      <c r="C33" s="1"/>
      <c r="D33" s="1"/>
      <c r="E33" s="1">
        <f>B33-D33</f>
        <v>0</v>
      </c>
      <c r="F33" s="1"/>
    </row>
    <row r="34" spans="1:6" ht="18" customHeight="1" x14ac:dyDescent="0.15">
      <c r="A34" s="5" t="s">
        <v>171</v>
      </c>
      <c r="B34" s="1">
        <v>32926255</v>
      </c>
      <c r="C34" s="1">
        <v>5172448</v>
      </c>
      <c r="D34" s="1"/>
      <c r="E34" s="1"/>
      <c r="F34" s="1">
        <f>B34+C34-D34-E34</f>
        <v>38098703</v>
      </c>
    </row>
    <row r="35" spans="1:6" ht="18" customHeight="1" x14ac:dyDescent="0.15">
      <c r="A35" s="5" t="s">
        <v>172</v>
      </c>
      <c r="B35" s="25">
        <v>1819300</v>
      </c>
      <c r="C35" s="25">
        <v>2282781</v>
      </c>
      <c r="D35" s="1">
        <f>B35</f>
        <v>1819300</v>
      </c>
      <c r="E35" s="1"/>
      <c r="F35" s="1">
        <f>B35+C35-D35-E35</f>
        <v>2282781</v>
      </c>
    </row>
    <row r="36" spans="1:6" ht="18" customHeight="1" x14ac:dyDescent="0.15">
      <c r="A36" s="5"/>
      <c r="B36" s="1"/>
      <c r="C36" s="1"/>
      <c r="D36" s="1"/>
      <c r="E36" s="1"/>
      <c r="F36" s="1"/>
    </row>
    <row r="37" spans="1:6" ht="18" customHeight="1" x14ac:dyDescent="0.15">
      <c r="A37" s="10" t="s">
        <v>278</v>
      </c>
      <c r="B37" s="11">
        <f>SUM(B38:B42)</f>
        <v>9225000</v>
      </c>
      <c r="C37" s="11">
        <f>SUM(C38:C42)</f>
        <v>11326000</v>
      </c>
      <c r="D37" s="11">
        <f>SUM(D38:D42)</f>
        <v>9225000</v>
      </c>
      <c r="E37" s="11">
        <f>SUM(E38:E42)</f>
        <v>0</v>
      </c>
      <c r="F37" s="11">
        <f>SUM(F38:F42)</f>
        <v>11326000</v>
      </c>
    </row>
    <row r="38" spans="1:6" ht="18" customHeight="1" x14ac:dyDescent="0.15">
      <c r="A38" s="5" t="s">
        <v>309</v>
      </c>
      <c r="B38" s="1">
        <v>0</v>
      </c>
      <c r="C38" s="1"/>
      <c r="D38" s="1"/>
      <c r="E38" s="1">
        <f>B38-D38</f>
        <v>0</v>
      </c>
      <c r="F38" s="1">
        <f>B38+C38-D38-E38</f>
        <v>0</v>
      </c>
    </row>
    <row r="39" spans="1:6" ht="18" customHeight="1" x14ac:dyDescent="0.15">
      <c r="A39" s="5" t="s">
        <v>310</v>
      </c>
      <c r="B39" s="1">
        <v>692000</v>
      </c>
      <c r="C39" s="1">
        <v>753000</v>
      </c>
      <c r="D39" s="1">
        <v>692000</v>
      </c>
      <c r="E39" s="1">
        <f>B39-D39</f>
        <v>0</v>
      </c>
      <c r="F39" s="1">
        <f>B39+C39-D39-E39</f>
        <v>753000</v>
      </c>
    </row>
    <row r="40" spans="1:6" ht="18" customHeight="1" x14ac:dyDescent="0.15">
      <c r="A40" s="5" t="s">
        <v>171</v>
      </c>
      <c r="B40" s="1">
        <v>0</v>
      </c>
      <c r="C40" s="1"/>
      <c r="D40" s="1"/>
      <c r="E40" s="1"/>
      <c r="F40" s="1">
        <f>B40+C40-D40-E40</f>
        <v>0</v>
      </c>
    </row>
    <row r="41" spans="1:6" ht="18" customHeight="1" x14ac:dyDescent="0.15">
      <c r="A41" s="5" t="s">
        <v>172</v>
      </c>
      <c r="B41" s="1">
        <v>8533000</v>
      </c>
      <c r="C41" s="1">
        <v>10573000</v>
      </c>
      <c r="D41" s="1">
        <f>B41</f>
        <v>8533000</v>
      </c>
      <c r="E41" s="1"/>
      <c r="F41" s="1">
        <f>B41+C41-D41-E41</f>
        <v>10573000</v>
      </c>
    </row>
    <row r="42" spans="1:6" ht="18" customHeight="1" x14ac:dyDescent="0.15">
      <c r="A42" s="5"/>
      <c r="B42" s="1"/>
      <c r="C42" s="1"/>
      <c r="D42" s="1"/>
      <c r="E42" s="1"/>
      <c r="F42" s="1"/>
    </row>
    <row r="43" spans="1:6" ht="18" customHeight="1" x14ac:dyDescent="0.15">
      <c r="A43" s="10" t="s">
        <v>524</v>
      </c>
      <c r="B43" s="11">
        <f>SUM(B44:B48)</f>
        <v>0</v>
      </c>
      <c r="C43" s="11">
        <f>SUM(C44:C48)</f>
        <v>1676616</v>
      </c>
      <c r="D43" s="11">
        <f>SUM(D44:D48)</f>
        <v>0</v>
      </c>
      <c r="E43" s="11">
        <f>SUM(E44:E48)</f>
        <v>0</v>
      </c>
      <c r="F43" s="11">
        <f>SUM(F44:F48)</f>
        <v>1676616</v>
      </c>
    </row>
    <row r="44" spans="1:6" ht="18" customHeight="1" x14ac:dyDescent="0.15">
      <c r="A44" s="5" t="s">
        <v>309</v>
      </c>
      <c r="B44" s="1"/>
      <c r="C44" s="1"/>
      <c r="D44" s="1"/>
      <c r="E44" s="1">
        <f>B44-D44</f>
        <v>0</v>
      </c>
      <c r="F44" s="1">
        <f>B44+C44-D44-E44</f>
        <v>0</v>
      </c>
    </row>
    <row r="45" spans="1:6" ht="18" customHeight="1" x14ac:dyDescent="0.15">
      <c r="A45" s="5" t="s">
        <v>310</v>
      </c>
      <c r="B45" s="1"/>
      <c r="C45" s="1">
        <v>389813</v>
      </c>
      <c r="D45" s="1"/>
      <c r="E45" s="1">
        <f>B45-D45</f>
        <v>0</v>
      </c>
      <c r="F45" s="1">
        <f>B45+C45-D45-E45</f>
        <v>389813</v>
      </c>
    </row>
    <row r="46" spans="1:6" ht="18" customHeight="1" x14ac:dyDescent="0.15">
      <c r="A46" s="5" t="s">
        <v>171</v>
      </c>
      <c r="B46" s="1"/>
      <c r="C46" s="1"/>
      <c r="D46" s="1"/>
      <c r="E46" s="1"/>
      <c r="F46" s="1">
        <f>B46+C46-D46-E46</f>
        <v>0</v>
      </c>
    </row>
    <row r="47" spans="1:6" ht="18" customHeight="1" x14ac:dyDescent="0.15">
      <c r="A47" s="5" t="s">
        <v>172</v>
      </c>
      <c r="B47" s="25"/>
      <c r="C47" s="25">
        <v>1286803</v>
      </c>
      <c r="D47" s="1">
        <f>B47</f>
        <v>0</v>
      </c>
      <c r="E47" s="1"/>
      <c r="F47" s="1">
        <f>B47+C47-D47-E47</f>
        <v>1286803</v>
      </c>
    </row>
    <row r="48" spans="1:6" ht="18" customHeight="1" x14ac:dyDescent="0.15">
      <c r="A48" s="5"/>
      <c r="B48" s="1"/>
      <c r="C48" s="1"/>
      <c r="D48" s="1"/>
      <c r="E48" s="1"/>
      <c r="F48" s="1"/>
    </row>
    <row r="49" spans="1:6" ht="18" customHeight="1" x14ac:dyDescent="0.15">
      <c r="A49" s="10" t="s">
        <v>307</v>
      </c>
      <c r="B49" s="11">
        <f>SUM(B50:B53)</f>
        <v>6614425425</v>
      </c>
      <c r="C49" s="11">
        <f>SUM(C50:C53)</f>
        <v>565253747</v>
      </c>
      <c r="D49" s="11">
        <f>SUM(D50:D53)</f>
        <v>519966111</v>
      </c>
      <c r="E49" s="11">
        <f>SUM(E50:E53)</f>
        <v>235712332</v>
      </c>
      <c r="F49" s="11">
        <f>SUM(F50:F53)</f>
        <v>6424000729</v>
      </c>
    </row>
    <row r="50" spans="1:6" ht="18" customHeight="1" x14ac:dyDescent="0.15">
      <c r="A50" s="5" t="s">
        <v>309</v>
      </c>
      <c r="B50" s="1">
        <f t="shared" ref="B50:F53" si="0">B8+B14+B44+B20+B26+B32+B38</f>
        <v>103192287</v>
      </c>
      <c r="C50" s="1">
        <f t="shared" si="0"/>
        <v>100153565</v>
      </c>
      <c r="D50" s="1">
        <f t="shared" si="0"/>
        <v>93252879</v>
      </c>
      <c r="E50" s="1">
        <f t="shared" si="0"/>
        <v>9939408</v>
      </c>
      <c r="F50" s="1">
        <f t="shared" si="0"/>
        <v>100153565</v>
      </c>
    </row>
    <row r="51" spans="1:6" ht="18" customHeight="1" x14ac:dyDescent="0.15">
      <c r="A51" s="5" t="s">
        <v>310</v>
      </c>
      <c r="B51" s="1">
        <f t="shared" si="0"/>
        <v>3050895</v>
      </c>
      <c r="C51" s="1">
        <f t="shared" si="0"/>
        <v>2368108</v>
      </c>
      <c r="D51" s="1">
        <f t="shared" si="0"/>
        <v>1656500</v>
      </c>
      <c r="E51" s="1">
        <f t="shared" si="0"/>
        <v>1394395</v>
      </c>
      <c r="F51" s="1">
        <f t="shared" si="0"/>
        <v>2368108</v>
      </c>
    </row>
    <row r="52" spans="1:6" ht="18" customHeight="1" x14ac:dyDescent="0.15">
      <c r="A52" s="5" t="s">
        <v>171</v>
      </c>
      <c r="B52" s="1">
        <f t="shared" si="0"/>
        <v>6083125511</v>
      </c>
      <c r="C52" s="1">
        <f t="shared" si="0"/>
        <v>8453337</v>
      </c>
      <c r="D52" s="1">
        <f t="shared" si="0"/>
        <v>0</v>
      </c>
      <c r="E52" s="1">
        <f t="shared" si="0"/>
        <v>224378529</v>
      </c>
      <c r="F52" s="1">
        <f t="shared" si="0"/>
        <v>5867200319</v>
      </c>
    </row>
    <row r="53" spans="1:6" ht="18" customHeight="1" x14ac:dyDescent="0.15">
      <c r="A53" s="5" t="s">
        <v>172</v>
      </c>
      <c r="B53" s="1">
        <f t="shared" si="0"/>
        <v>425056732</v>
      </c>
      <c r="C53" s="1">
        <f t="shared" si="0"/>
        <v>454278737</v>
      </c>
      <c r="D53" s="1">
        <f t="shared" si="0"/>
        <v>425056732</v>
      </c>
      <c r="E53" s="1">
        <f t="shared" si="0"/>
        <v>0</v>
      </c>
      <c r="F53" s="1">
        <f t="shared" si="0"/>
        <v>454278737</v>
      </c>
    </row>
    <row r="54" spans="1:6" ht="18" customHeight="1" x14ac:dyDescent="0.15"/>
    <row r="55" spans="1:6" ht="18" customHeight="1" x14ac:dyDescent="0.15"/>
    <row r="56" spans="1:6" ht="18" customHeight="1" x14ac:dyDescent="0.15">
      <c r="E56" s="54" t="s">
        <v>226</v>
      </c>
      <c r="F56" s="54">
        <f>F8+F44+F26+F32+F38+F14</f>
        <v>100153565</v>
      </c>
    </row>
    <row r="57" spans="1:6" x14ac:dyDescent="0.15">
      <c r="E57" s="54" t="s">
        <v>227</v>
      </c>
      <c r="F57" s="54">
        <f>F10+F16+F46+F40+F28</f>
        <v>5829101616</v>
      </c>
    </row>
    <row r="58" spans="1:6" x14ac:dyDescent="0.15">
      <c r="E58" s="54" t="s">
        <v>228</v>
      </c>
      <c r="F58" s="54">
        <f>F11+F17+F47+F35+F41+F29</f>
        <v>454278737</v>
      </c>
    </row>
    <row r="59" spans="1:6" x14ac:dyDescent="0.15">
      <c r="E59" s="82"/>
    </row>
    <row r="60" spans="1:6" x14ac:dyDescent="0.15">
      <c r="E60" s="82"/>
    </row>
    <row r="61" spans="1:6" x14ac:dyDescent="0.15">
      <c r="E61" s="82"/>
    </row>
    <row r="62" spans="1:6" x14ac:dyDescent="0.15">
      <c r="E62" s="82"/>
    </row>
    <row r="63" spans="1:6" x14ac:dyDescent="0.15">
      <c r="E63" s="82"/>
    </row>
    <row r="64" spans="1:6" x14ac:dyDescent="0.15">
      <c r="E64" s="82"/>
    </row>
    <row r="65" spans="5:5" x14ac:dyDescent="0.15">
      <c r="E65" s="82"/>
    </row>
  </sheetData>
  <mergeCells count="5">
    <mergeCell ref="A5:A6"/>
    <mergeCell ref="B5:B6"/>
    <mergeCell ref="C5:C6"/>
    <mergeCell ref="D5:E5"/>
    <mergeCell ref="F5:F6"/>
  </mergeCells>
  <phoneticPr fontId="4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rowBreaks count="1" manualBreakCount="1">
    <brk id="24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78"/>
  <sheetViews>
    <sheetView view="pageBreakPreview" topLeftCell="A43" zoomScale="80" zoomScaleNormal="100" zoomScaleSheetLayoutView="80" workbookViewId="0">
      <selection activeCell="E34" sqref="E34"/>
    </sheetView>
  </sheetViews>
  <sheetFormatPr defaultColWidth="8.875" defaultRowHeight="13.5" customHeight="1" x14ac:dyDescent="0.15"/>
  <cols>
    <col min="1" max="1" width="28.5" style="6" customWidth="1"/>
    <col min="2" max="2" width="58.25" style="6" bestFit="1" customWidth="1"/>
    <col min="3" max="3" width="35.25" style="6" bestFit="1" customWidth="1"/>
    <col min="4" max="4" width="19.875" style="6" customWidth="1"/>
    <col min="5" max="5" width="44.25" style="6" bestFit="1" customWidth="1"/>
    <col min="6" max="6" width="12.375" style="6" bestFit="1" customWidth="1"/>
    <col min="7" max="7" width="8.875" style="6"/>
    <col min="8" max="8" width="11.5" style="6" bestFit="1" customWidth="1"/>
    <col min="9" max="16384" width="8.875" style="6"/>
  </cols>
  <sheetData>
    <row r="1" spans="1:5" ht="21" x14ac:dyDescent="0.2">
      <c r="A1" s="7" t="s">
        <v>173</v>
      </c>
    </row>
    <row r="2" spans="1:5" ht="13.5" customHeight="1" x14ac:dyDescent="0.15">
      <c r="A2" s="4" t="str">
        <f>'３．③投資及び出資金の明細'!$A$2</f>
        <v>自治体名：茂原市</v>
      </c>
    </row>
    <row r="3" spans="1:5" ht="13.5" customHeight="1" x14ac:dyDescent="0.15">
      <c r="A3" s="4" t="str">
        <f>'３．③投資及び出資金の明細'!$A$3</f>
        <v>年度：令和６年度</v>
      </c>
    </row>
    <row r="4" spans="1:5" ht="13.5" customHeight="1" x14ac:dyDescent="0.15">
      <c r="A4" s="4" t="s">
        <v>27</v>
      </c>
    </row>
    <row r="5" spans="1:5" ht="11.25" customHeight="1" x14ac:dyDescent="0.15">
      <c r="E5" s="8" t="s">
        <v>11</v>
      </c>
    </row>
    <row r="6" spans="1:5" ht="24.75" customHeight="1" x14ac:dyDescent="0.15">
      <c r="A6" s="2" t="s">
        <v>29</v>
      </c>
      <c r="B6" s="2" t="s">
        <v>174</v>
      </c>
      <c r="C6" s="2" t="s">
        <v>175</v>
      </c>
      <c r="D6" s="2" t="s">
        <v>176</v>
      </c>
      <c r="E6" s="2" t="s">
        <v>177</v>
      </c>
    </row>
    <row r="7" spans="1:5" ht="15.75" customHeight="1" x14ac:dyDescent="0.15">
      <c r="A7" s="177" t="s">
        <v>178</v>
      </c>
      <c r="B7" s="1"/>
      <c r="C7" s="1"/>
      <c r="D7" s="1"/>
      <c r="E7" s="1"/>
    </row>
    <row r="8" spans="1:5" ht="15.75" customHeight="1" x14ac:dyDescent="0.15">
      <c r="A8" s="178"/>
      <c r="B8" s="1"/>
      <c r="C8" s="1"/>
      <c r="D8" s="1"/>
      <c r="E8" s="1"/>
    </row>
    <row r="9" spans="1:5" ht="15.75" customHeight="1" x14ac:dyDescent="0.15">
      <c r="A9" s="179"/>
      <c r="B9" s="9" t="s">
        <v>179</v>
      </c>
      <c r="C9" s="32"/>
      <c r="D9" s="25">
        <f>SUM(D7:D8)</f>
        <v>0</v>
      </c>
      <c r="E9" s="32"/>
    </row>
    <row r="10" spans="1:5" ht="17.25" customHeight="1" x14ac:dyDescent="0.15">
      <c r="A10" s="180" t="s">
        <v>208</v>
      </c>
      <c r="B10" s="10" t="s">
        <v>211</v>
      </c>
      <c r="C10" s="38"/>
      <c r="D10" s="11">
        <f>6365900083-F31-F34</f>
        <v>5961874083</v>
      </c>
      <c r="E10" s="38"/>
    </row>
    <row r="11" spans="1:5" ht="17.25" customHeight="1" x14ac:dyDescent="0.15">
      <c r="A11" s="181"/>
      <c r="B11" s="40" t="s">
        <v>470</v>
      </c>
      <c r="C11" s="40"/>
      <c r="D11" s="40">
        <v>85960000</v>
      </c>
      <c r="E11" s="40"/>
    </row>
    <row r="12" spans="1:5" ht="17.25" customHeight="1" x14ac:dyDescent="0.15">
      <c r="A12" s="181"/>
      <c r="B12" s="40" t="s">
        <v>471</v>
      </c>
      <c r="C12" s="40"/>
      <c r="D12" s="40">
        <v>617160000</v>
      </c>
      <c r="E12" s="40"/>
    </row>
    <row r="13" spans="1:5" ht="17.25" customHeight="1" x14ac:dyDescent="0.15">
      <c r="A13" s="181"/>
      <c r="B13" s="40" t="s">
        <v>472</v>
      </c>
      <c r="C13" s="40"/>
      <c r="D13" s="40">
        <v>81225620</v>
      </c>
      <c r="E13" s="40"/>
    </row>
    <row r="14" spans="1:5" ht="17.25" customHeight="1" x14ac:dyDescent="0.15">
      <c r="A14" s="181"/>
      <c r="B14" s="40" t="s">
        <v>473</v>
      </c>
      <c r="C14" s="40"/>
      <c r="D14" s="40">
        <v>23122496</v>
      </c>
      <c r="E14" s="40"/>
    </row>
    <row r="15" spans="1:5" ht="17.25" customHeight="1" x14ac:dyDescent="0.15">
      <c r="A15" s="181"/>
      <c r="B15" s="40" t="s">
        <v>474</v>
      </c>
      <c r="C15" s="40"/>
      <c r="D15" s="40">
        <v>11894600</v>
      </c>
      <c r="E15" s="40"/>
    </row>
    <row r="16" spans="1:5" ht="17.25" customHeight="1" x14ac:dyDescent="0.15">
      <c r="A16" s="181"/>
      <c r="B16" s="40" t="s">
        <v>475</v>
      </c>
      <c r="C16" s="40"/>
      <c r="D16" s="40">
        <v>968620716</v>
      </c>
      <c r="E16" s="40"/>
    </row>
    <row r="17" spans="1:6" ht="17.25" customHeight="1" x14ac:dyDescent="0.15">
      <c r="A17" s="181"/>
      <c r="B17" s="40" t="s">
        <v>476</v>
      </c>
      <c r="C17" s="40"/>
      <c r="D17" s="40">
        <v>16250000</v>
      </c>
      <c r="E17" s="40"/>
    </row>
    <row r="18" spans="1:6" ht="17.25" customHeight="1" x14ac:dyDescent="0.15">
      <c r="A18" s="181"/>
      <c r="B18" s="40" t="s">
        <v>477</v>
      </c>
      <c r="C18" s="40"/>
      <c r="D18" s="40">
        <v>13010400</v>
      </c>
      <c r="E18" s="40"/>
    </row>
    <row r="19" spans="1:6" ht="17.25" customHeight="1" x14ac:dyDescent="0.15">
      <c r="A19" s="181"/>
      <c r="B19" s="40" t="s">
        <v>478</v>
      </c>
      <c r="C19" s="40"/>
      <c r="D19" s="40">
        <v>23346757</v>
      </c>
      <c r="E19" s="40"/>
    </row>
    <row r="20" spans="1:6" ht="17.25" customHeight="1" x14ac:dyDescent="0.15">
      <c r="A20" s="181"/>
      <c r="B20" s="40" t="s">
        <v>479</v>
      </c>
      <c r="C20" s="40"/>
      <c r="D20" s="40">
        <v>23098075</v>
      </c>
      <c r="E20" s="40"/>
    </row>
    <row r="21" spans="1:6" ht="17.25" customHeight="1" x14ac:dyDescent="0.15">
      <c r="A21" s="181"/>
      <c r="B21" s="40" t="s">
        <v>480</v>
      </c>
      <c r="C21" s="40"/>
      <c r="D21" s="40">
        <v>28198494</v>
      </c>
      <c r="E21" s="40"/>
    </row>
    <row r="22" spans="1:6" ht="17.25" customHeight="1" x14ac:dyDescent="0.15">
      <c r="A22" s="181"/>
      <c r="B22" s="40" t="s">
        <v>481</v>
      </c>
      <c r="C22" s="40"/>
      <c r="D22" s="40">
        <v>105792000</v>
      </c>
      <c r="E22" s="40"/>
    </row>
    <row r="23" spans="1:6" ht="17.25" customHeight="1" x14ac:dyDescent="0.15">
      <c r="A23" s="181"/>
      <c r="B23" s="40" t="s">
        <v>482</v>
      </c>
      <c r="C23" s="40"/>
      <c r="D23" s="40">
        <v>177309000</v>
      </c>
      <c r="E23" s="40"/>
    </row>
    <row r="24" spans="1:6" ht="17.25" customHeight="1" x14ac:dyDescent="0.15">
      <c r="A24" s="181"/>
      <c r="B24" s="40" t="s">
        <v>483</v>
      </c>
      <c r="C24" s="40"/>
      <c r="D24" s="40">
        <v>212288000</v>
      </c>
      <c r="E24" s="40"/>
    </row>
    <row r="25" spans="1:6" ht="17.25" customHeight="1" x14ac:dyDescent="0.15">
      <c r="A25" s="181"/>
      <c r="B25" s="40" t="s">
        <v>484</v>
      </c>
      <c r="C25" s="40"/>
      <c r="D25" s="40">
        <v>551663000</v>
      </c>
      <c r="E25" s="40"/>
    </row>
    <row r="26" spans="1:6" ht="17.25" customHeight="1" x14ac:dyDescent="0.15">
      <c r="A26" s="181"/>
      <c r="B26" s="40" t="s">
        <v>485</v>
      </c>
      <c r="C26" s="40"/>
      <c r="D26" s="40">
        <v>96805000</v>
      </c>
      <c r="E26" s="40"/>
    </row>
    <row r="27" spans="1:6" ht="17.25" customHeight="1" x14ac:dyDescent="0.15">
      <c r="A27" s="181"/>
      <c r="B27" s="40" t="s">
        <v>486</v>
      </c>
      <c r="C27" s="40"/>
      <c r="D27" s="40">
        <v>995422000</v>
      </c>
      <c r="E27" s="40"/>
      <c r="F27" s="6">
        <v>302342000</v>
      </c>
    </row>
    <row r="28" spans="1:6" ht="17.25" customHeight="1" x14ac:dyDescent="0.15">
      <c r="A28" s="181"/>
      <c r="B28" s="40" t="s">
        <v>487</v>
      </c>
      <c r="C28" s="40"/>
      <c r="D28" s="40">
        <v>31858218</v>
      </c>
      <c r="E28" s="40"/>
    </row>
    <row r="29" spans="1:6" ht="17.25" customHeight="1" x14ac:dyDescent="0.15">
      <c r="A29" s="181"/>
      <c r="B29" s="40" t="s">
        <v>488</v>
      </c>
      <c r="C29" s="40"/>
      <c r="D29" s="40">
        <v>25160000</v>
      </c>
      <c r="E29" s="40"/>
    </row>
    <row r="30" spans="1:6" ht="17.25" customHeight="1" x14ac:dyDescent="0.15">
      <c r="A30" s="181"/>
      <c r="B30" s="40" t="s">
        <v>489</v>
      </c>
      <c r="C30" s="40"/>
      <c r="D30" s="40">
        <v>11400000</v>
      </c>
      <c r="E30" s="40"/>
    </row>
    <row r="31" spans="1:6" ht="17.25" customHeight="1" x14ac:dyDescent="0.15">
      <c r="A31" s="181"/>
      <c r="B31" s="40" t="s">
        <v>490</v>
      </c>
      <c r="C31" s="40"/>
      <c r="D31" s="40"/>
      <c r="E31" s="40" t="s">
        <v>568</v>
      </c>
      <c r="F31" s="40">
        <v>106151000</v>
      </c>
    </row>
    <row r="32" spans="1:6" ht="17.25" customHeight="1" x14ac:dyDescent="0.15">
      <c r="A32" s="181"/>
      <c r="B32" s="40" t="s">
        <v>491</v>
      </c>
      <c r="C32" s="40"/>
      <c r="D32" s="40">
        <v>14500000</v>
      </c>
      <c r="E32" s="40"/>
    </row>
    <row r="33" spans="1:8" ht="17.25" customHeight="1" x14ac:dyDescent="0.15">
      <c r="A33" s="181"/>
      <c r="B33" s="40" t="s">
        <v>492</v>
      </c>
      <c r="C33" s="40"/>
      <c r="D33" s="40">
        <v>15603423</v>
      </c>
      <c r="E33" s="40"/>
    </row>
    <row r="34" spans="1:8" ht="17.25" customHeight="1" x14ac:dyDescent="0.15">
      <c r="A34" s="181"/>
      <c r="B34" s="40" t="s">
        <v>493</v>
      </c>
      <c r="C34" s="40"/>
      <c r="D34" s="40"/>
      <c r="E34" s="40" t="s">
        <v>568</v>
      </c>
      <c r="F34" s="40">
        <v>297875000</v>
      </c>
    </row>
    <row r="35" spans="1:8" ht="17.25" customHeight="1" x14ac:dyDescent="0.15">
      <c r="A35" s="181"/>
      <c r="B35" s="40" t="s">
        <v>494</v>
      </c>
      <c r="C35" s="40"/>
      <c r="D35" s="40">
        <v>1536760000</v>
      </c>
      <c r="E35" s="40"/>
    </row>
    <row r="36" spans="1:8" ht="17.25" customHeight="1" x14ac:dyDescent="0.15">
      <c r="A36" s="181"/>
      <c r="B36" s="40" t="s">
        <v>495</v>
      </c>
      <c r="C36" s="40"/>
      <c r="D36" s="40">
        <v>43890000</v>
      </c>
      <c r="E36" s="40"/>
    </row>
    <row r="37" spans="1:8" ht="17.25" customHeight="1" x14ac:dyDescent="0.15">
      <c r="A37" s="181"/>
      <c r="B37" s="40" t="s">
        <v>270</v>
      </c>
      <c r="C37" s="40"/>
      <c r="D37" s="75">
        <f>D10-SUM(D11:D36)</f>
        <v>251536284</v>
      </c>
      <c r="E37" s="40"/>
    </row>
    <row r="38" spans="1:8" ht="17.25" customHeight="1" x14ac:dyDescent="0.15">
      <c r="A38" s="181"/>
      <c r="B38" s="40"/>
      <c r="C38" s="40"/>
      <c r="D38" s="40"/>
      <c r="E38" s="40"/>
      <c r="G38" s="64"/>
      <c r="H38" s="63"/>
    </row>
    <row r="39" spans="1:8" ht="17.25" customHeight="1" x14ac:dyDescent="0.15">
      <c r="A39" s="181"/>
      <c r="B39" s="10" t="s">
        <v>213</v>
      </c>
      <c r="C39" s="38"/>
      <c r="D39" s="39">
        <v>8992678837</v>
      </c>
      <c r="E39" s="38"/>
    </row>
    <row r="40" spans="1:8" ht="17.25" customHeight="1" x14ac:dyDescent="0.15">
      <c r="A40" s="181"/>
      <c r="B40" s="40" t="s">
        <v>506</v>
      </c>
      <c r="C40" s="40"/>
      <c r="D40" s="55">
        <v>5561782356</v>
      </c>
      <c r="E40" s="40"/>
    </row>
    <row r="41" spans="1:8" ht="17.25" customHeight="1" x14ac:dyDescent="0.15">
      <c r="A41" s="181"/>
      <c r="B41" s="40" t="s">
        <v>507</v>
      </c>
      <c r="C41" s="40"/>
      <c r="D41" s="55">
        <v>39060648</v>
      </c>
      <c r="E41" s="40"/>
    </row>
    <row r="42" spans="1:8" ht="17.25" customHeight="1" x14ac:dyDescent="0.15">
      <c r="A42" s="181"/>
      <c r="B42" s="40" t="s">
        <v>508</v>
      </c>
      <c r="C42" s="40"/>
      <c r="D42" s="55">
        <v>850979762</v>
      </c>
      <c r="E42" s="40"/>
    </row>
    <row r="43" spans="1:8" ht="17.25" customHeight="1" x14ac:dyDescent="0.15">
      <c r="A43" s="181"/>
      <c r="B43" s="40" t="s">
        <v>509</v>
      </c>
      <c r="C43" s="40"/>
      <c r="D43" s="55">
        <v>17894645</v>
      </c>
      <c r="E43" s="40"/>
    </row>
    <row r="44" spans="1:8" ht="17.25" customHeight="1" x14ac:dyDescent="0.15">
      <c r="A44" s="181"/>
      <c r="B44" s="40" t="s">
        <v>510</v>
      </c>
      <c r="C44" s="40"/>
      <c r="D44" s="55">
        <v>1651762246</v>
      </c>
      <c r="E44" s="40"/>
    </row>
    <row r="45" spans="1:8" ht="17.25" customHeight="1" x14ac:dyDescent="0.15">
      <c r="A45" s="181"/>
      <c r="B45" s="40" t="s">
        <v>511</v>
      </c>
      <c r="C45" s="40"/>
      <c r="D45" s="55">
        <v>611031624</v>
      </c>
      <c r="E45" s="40"/>
    </row>
    <row r="46" spans="1:8" ht="17.25" customHeight="1" x14ac:dyDescent="0.15">
      <c r="A46" s="181"/>
      <c r="B46" s="40" t="s">
        <v>512</v>
      </c>
      <c r="C46" s="40"/>
      <c r="D46" s="55">
        <v>197169635</v>
      </c>
      <c r="E46" s="40"/>
    </row>
    <row r="47" spans="1:8" ht="17.25" customHeight="1" x14ac:dyDescent="0.15">
      <c r="A47" s="181"/>
      <c r="B47" s="40" t="s">
        <v>476</v>
      </c>
      <c r="C47" s="40"/>
      <c r="D47" s="55">
        <v>40920478</v>
      </c>
      <c r="E47" s="40"/>
    </row>
    <row r="48" spans="1:8" ht="17.25" customHeight="1" x14ac:dyDescent="0.15">
      <c r="A48" s="181"/>
      <c r="B48" s="40"/>
      <c r="C48" s="40"/>
      <c r="D48" s="55"/>
      <c r="E48" s="40"/>
    </row>
    <row r="49" spans="1:5" ht="17.25" customHeight="1" x14ac:dyDescent="0.15">
      <c r="A49" s="181"/>
      <c r="B49" s="40" t="s">
        <v>270</v>
      </c>
      <c r="C49" s="40"/>
      <c r="D49" s="75">
        <f>D39-SUM(D40:D48)</f>
        <v>22077443</v>
      </c>
      <c r="E49" s="40"/>
    </row>
    <row r="50" spans="1:5" ht="17.25" customHeight="1" x14ac:dyDescent="0.15">
      <c r="A50" s="181"/>
      <c r="B50" s="10" t="s">
        <v>349</v>
      </c>
      <c r="C50" s="38"/>
      <c r="D50" s="39">
        <f>SUM(D51:D51)</f>
        <v>0</v>
      </c>
      <c r="E50" s="38"/>
    </row>
    <row r="51" spans="1:5" ht="17.25" customHeight="1" x14ac:dyDescent="0.15">
      <c r="A51" s="181"/>
      <c r="B51" s="40"/>
      <c r="C51" s="40"/>
      <c r="D51" s="40"/>
      <c r="E51" s="40"/>
    </row>
    <row r="52" spans="1:5" ht="17.25" customHeight="1" x14ac:dyDescent="0.15">
      <c r="A52" s="181"/>
      <c r="B52" s="40"/>
      <c r="C52" s="40"/>
      <c r="D52" s="55"/>
      <c r="E52" s="40"/>
    </row>
    <row r="53" spans="1:5" ht="17.25" customHeight="1" x14ac:dyDescent="0.15">
      <c r="A53" s="181"/>
      <c r="B53" s="10" t="s">
        <v>351</v>
      </c>
      <c r="C53" s="38"/>
      <c r="D53" s="39">
        <v>7896414875</v>
      </c>
      <c r="E53" s="38"/>
    </row>
    <row r="54" spans="1:5" ht="17.25" customHeight="1" x14ac:dyDescent="0.15">
      <c r="A54" s="181"/>
      <c r="B54" s="40" t="s">
        <v>496</v>
      </c>
      <c r="C54" s="40"/>
      <c r="D54" s="55">
        <v>3244360771</v>
      </c>
      <c r="E54" s="40"/>
    </row>
    <row r="55" spans="1:5" ht="17.25" customHeight="1" x14ac:dyDescent="0.15">
      <c r="A55" s="181"/>
      <c r="B55" s="40" t="s">
        <v>497</v>
      </c>
      <c r="C55" s="40"/>
      <c r="D55" s="55">
        <v>1202957042</v>
      </c>
      <c r="E55" s="40"/>
    </row>
    <row r="56" spans="1:5" ht="17.25" customHeight="1" x14ac:dyDescent="0.15">
      <c r="A56" s="181"/>
      <c r="B56" s="40" t="s">
        <v>498</v>
      </c>
      <c r="C56" s="40"/>
      <c r="D56" s="55">
        <v>2305983387</v>
      </c>
      <c r="E56" s="40"/>
    </row>
    <row r="57" spans="1:5" ht="17.25" customHeight="1" x14ac:dyDescent="0.15">
      <c r="A57" s="181"/>
      <c r="B57" s="40" t="s">
        <v>499</v>
      </c>
      <c r="C57" s="40"/>
      <c r="D57" s="55">
        <v>25889489</v>
      </c>
      <c r="E57" s="40"/>
    </row>
    <row r="58" spans="1:5" ht="17.25" customHeight="1" x14ac:dyDescent="0.15">
      <c r="A58" s="181"/>
      <c r="B58" s="40" t="s">
        <v>500</v>
      </c>
      <c r="C58" s="40"/>
      <c r="D58" s="55">
        <v>437864699</v>
      </c>
      <c r="E58" s="40"/>
    </row>
    <row r="59" spans="1:5" ht="17.25" customHeight="1" x14ac:dyDescent="0.15">
      <c r="A59" s="181"/>
      <c r="B59" s="40" t="s">
        <v>501</v>
      </c>
      <c r="C59" s="40"/>
      <c r="D59" s="55">
        <v>24205327</v>
      </c>
      <c r="E59" s="40"/>
    </row>
    <row r="60" spans="1:5" ht="17.25" customHeight="1" x14ac:dyDescent="0.15">
      <c r="A60" s="181"/>
      <c r="B60" s="40" t="s">
        <v>502</v>
      </c>
      <c r="C60" s="40"/>
      <c r="D60" s="55">
        <v>201203541</v>
      </c>
      <c r="E60" s="40"/>
    </row>
    <row r="61" spans="1:5" ht="17.25" customHeight="1" x14ac:dyDescent="0.15">
      <c r="A61" s="181"/>
      <c r="B61" s="40" t="s">
        <v>503</v>
      </c>
      <c r="C61" s="40"/>
      <c r="D61" s="55">
        <v>22440605</v>
      </c>
      <c r="E61" s="40"/>
    </row>
    <row r="62" spans="1:5" ht="17.25" customHeight="1" x14ac:dyDescent="0.15">
      <c r="A62" s="181"/>
      <c r="B62" s="40" t="s">
        <v>504</v>
      </c>
      <c r="C62" s="40"/>
      <c r="D62" s="55">
        <v>164981604</v>
      </c>
      <c r="E62" s="40"/>
    </row>
    <row r="63" spans="1:5" ht="17.25" customHeight="1" x14ac:dyDescent="0.15">
      <c r="A63" s="181"/>
      <c r="B63" s="40" t="s">
        <v>505</v>
      </c>
      <c r="C63" s="40"/>
      <c r="D63" s="55">
        <v>137736454</v>
      </c>
      <c r="E63" s="40"/>
    </row>
    <row r="64" spans="1:5" ht="17.25" customHeight="1" x14ac:dyDescent="0.15">
      <c r="A64" s="181"/>
      <c r="B64" s="40" t="s">
        <v>283</v>
      </c>
      <c r="C64" s="40"/>
      <c r="D64" s="40">
        <f>D53-SUM(D54:D63)</f>
        <v>128791956</v>
      </c>
      <c r="E64" s="40"/>
    </row>
    <row r="65" spans="1:6" ht="17.25" customHeight="1" x14ac:dyDescent="0.15">
      <c r="A65" s="181"/>
      <c r="B65" s="40"/>
      <c r="C65" s="40"/>
      <c r="D65" s="55"/>
      <c r="E65" s="40"/>
    </row>
    <row r="66" spans="1:6" ht="17.25" customHeight="1" x14ac:dyDescent="0.15">
      <c r="A66" s="181"/>
      <c r="B66" s="10" t="s">
        <v>130</v>
      </c>
      <c r="C66" s="38"/>
      <c r="D66" s="39">
        <v>1545619331</v>
      </c>
      <c r="E66" s="38"/>
    </row>
    <row r="67" spans="1:6" ht="17.25" customHeight="1" x14ac:dyDescent="0.15">
      <c r="A67" s="181"/>
      <c r="B67" s="40" t="s">
        <v>464</v>
      </c>
      <c r="C67" s="40"/>
      <c r="D67" s="40">
        <v>1252069017</v>
      </c>
      <c r="E67" s="40"/>
    </row>
    <row r="68" spans="1:6" ht="17.25" customHeight="1" x14ac:dyDescent="0.15">
      <c r="A68" s="181"/>
      <c r="B68" s="40" t="s">
        <v>465</v>
      </c>
      <c r="C68" s="40"/>
      <c r="D68" s="55">
        <v>40842199</v>
      </c>
      <c r="E68" s="40"/>
    </row>
    <row r="69" spans="1:6" ht="17.25" customHeight="1" x14ac:dyDescent="0.15">
      <c r="A69" s="181"/>
      <c r="B69" s="40" t="s">
        <v>466</v>
      </c>
      <c r="C69" s="40"/>
      <c r="D69" s="40">
        <v>252708115</v>
      </c>
      <c r="E69" s="40"/>
    </row>
    <row r="70" spans="1:6" ht="17.25" customHeight="1" x14ac:dyDescent="0.15">
      <c r="A70" s="181"/>
      <c r="B70" s="40"/>
      <c r="C70" s="40"/>
      <c r="E70" s="40"/>
    </row>
    <row r="71" spans="1:6" ht="17.25" customHeight="1" x14ac:dyDescent="0.15">
      <c r="A71" s="181"/>
      <c r="B71" s="10" t="s">
        <v>346</v>
      </c>
      <c r="C71" s="38"/>
      <c r="D71" s="39">
        <f>SUM(D72:D72)</f>
        <v>246539</v>
      </c>
      <c r="E71" s="38"/>
    </row>
    <row r="72" spans="1:6" ht="17.25" customHeight="1" x14ac:dyDescent="0.15">
      <c r="A72" s="181"/>
      <c r="B72" s="5"/>
      <c r="C72" s="9"/>
      <c r="D72" s="25">
        <v>246539</v>
      </c>
      <c r="E72" s="9"/>
    </row>
    <row r="73" spans="1:6" ht="17.25" customHeight="1" x14ac:dyDescent="0.15">
      <c r="A73" s="181"/>
      <c r="B73" s="10" t="s">
        <v>567</v>
      </c>
      <c r="C73" s="38"/>
      <c r="D73" s="39">
        <f>SUM(D74:D74)</f>
        <v>23000</v>
      </c>
      <c r="E73" s="38"/>
    </row>
    <row r="74" spans="1:6" ht="17.25" customHeight="1" x14ac:dyDescent="0.15">
      <c r="A74" s="181"/>
      <c r="B74" s="5"/>
      <c r="C74" s="9"/>
      <c r="D74" s="25">
        <v>23000</v>
      </c>
      <c r="E74" s="9"/>
    </row>
    <row r="75" spans="1:6" ht="17.25" customHeight="1" x14ac:dyDescent="0.15">
      <c r="A75" s="182"/>
      <c r="B75" s="41" t="s">
        <v>179</v>
      </c>
      <c r="C75" s="42"/>
      <c r="D75" s="43">
        <f>D10+D39+D53+D66+D50+D71+D73</f>
        <v>24396856665</v>
      </c>
      <c r="E75" s="42"/>
      <c r="F75" s="43"/>
    </row>
    <row r="76" spans="1:6" ht="17.25" customHeight="1" x14ac:dyDescent="0.15"/>
    <row r="77" spans="1:6" ht="17.25" customHeight="1" x14ac:dyDescent="0.15"/>
    <row r="78" spans="1:6" ht="17.25" customHeight="1" x14ac:dyDescent="0.15"/>
  </sheetData>
  <mergeCells count="2">
    <mergeCell ref="A7:A9"/>
    <mergeCell ref="A10:A75"/>
  </mergeCells>
  <phoneticPr fontId="4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rowBreaks count="1" manualBreakCount="1">
    <brk id="38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9"/>
  <sheetViews>
    <sheetView view="pageBreakPreview" topLeftCell="A31" zoomScaleNormal="100" zoomScaleSheetLayoutView="100" workbookViewId="0">
      <selection activeCell="G53" sqref="G53"/>
    </sheetView>
  </sheetViews>
  <sheetFormatPr defaultColWidth="8.875" defaultRowHeight="11.25" x14ac:dyDescent="0.15"/>
  <cols>
    <col min="1" max="1" width="28.75" style="6" customWidth="1"/>
    <col min="2" max="2" width="27" style="6" customWidth="1"/>
    <col min="3" max="3" width="24.75" style="6" customWidth="1"/>
    <col min="4" max="4" width="31.375" style="6" customWidth="1"/>
    <col min="5" max="5" width="24.75" style="6" customWidth="1"/>
    <col min="6" max="6" width="8.875" style="6"/>
    <col min="7" max="7" width="12.125" style="6" customWidth="1"/>
    <col min="8" max="8" width="12.375" style="6" customWidth="1"/>
    <col min="9" max="16384" width="8.875" style="6"/>
  </cols>
  <sheetData>
    <row r="1" spans="1:5" ht="21" x14ac:dyDescent="0.2">
      <c r="A1" s="7" t="s">
        <v>180</v>
      </c>
    </row>
    <row r="2" spans="1:5" ht="13.5" x14ac:dyDescent="0.15">
      <c r="A2" s="4" t="str">
        <f>'３．③投資及び出資金の明細'!$A$2</f>
        <v>自治体名：茂原市</v>
      </c>
    </row>
    <row r="3" spans="1:5" ht="13.5" x14ac:dyDescent="0.15">
      <c r="A3" s="4" t="str">
        <f>'３．③投資及び出資金の明細'!$A$3</f>
        <v>年度：令和６年度</v>
      </c>
    </row>
    <row r="4" spans="1:5" ht="13.5" x14ac:dyDescent="0.15">
      <c r="A4" s="4" t="s">
        <v>27</v>
      </c>
      <c r="E4" s="8" t="s">
        <v>11</v>
      </c>
    </row>
    <row r="5" spans="1:5" ht="22.5" customHeight="1" x14ac:dyDescent="0.15">
      <c r="A5" s="2" t="s">
        <v>181</v>
      </c>
      <c r="B5" s="2" t="s">
        <v>29</v>
      </c>
      <c r="C5" s="155" t="s">
        <v>182</v>
      </c>
      <c r="D5" s="155"/>
      <c r="E5" s="2" t="s">
        <v>176</v>
      </c>
    </row>
    <row r="6" spans="1:5" ht="18" customHeight="1" x14ac:dyDescent="0.15">
      <c r="A6" s="179" t="s">
        <v>183</v>
      </c>
      <c r="B6" s="179" t="s">
        <v>184</v>
      </c>
      <c r="C6" s="178" t="s">
        <v>330</v>
      </c>
      <c r="D6" s="183"/>
      <c r="E6" s="47">
        <f>12456601152+1648034</f>
        <v>12458249186</v>
      </c>
    </row>
    <row r="7" spans="1:5" ht="18" customHeight="1" x14ac:dyDescent="0.15">
      <c r="A7" s="179"/>
      <c r="B7" s="179"/>
      <c r="C7" s="178" t="s">
        <v>185</v>
      </c>
      <c r="D7" s="183"/>
      <c r="E7" s="47">
        <v>310499000</v>
      </c>
    </row>
    <row r="8" spans="1:5" ht="18" customHeight="1" x14ac:dyDescent="0.15">
      <c r="A8" s="179"/>
      <c r="B8" s="179"/>
      <c r="C8" s="178" t="s">
        <v>186</v>
      </c>
      <c r="D8" s="183"/>
      <c r="E8" s="47">
        <v>6291000</v>
      </c>
    </row>
    <row r="9" spans="1:5" ht="18" customHeight="1" x14ac:dyDescent="0.15">
      <c r="A9" s="179"/>
      <c r="B9" s="179"/>
      <c r="C9" s="178" t="s">
        <v>187</v>
      </c>
      <c r="D9" s="183"/>
      <c r="E9" s="47">
        <v>105952000</v>
      </c>
    </row>
    <row r="10" spans="1:5" ht="18" customHeight="1" x14ac:dyDescent="0.15">
      <c r="A10" s="179"/>
      <c r="B10" s="179"/>
      <c r="C10" s="178" t="s">
        <v>188</v>
      </c>
      <c r="D10" s="183"/>
      <c r="E10" s="47">
        <v>158759000</v>
      </c>
    </row>
    <row r="11" spans="1:5" ht="18" customHeight="1" x14ac:dyDescent="0.15">
      <c r="A11" s="179"/>
      <c r="B11" s="179"/>
      <c r="C11" s="178" t="s">
        <v>279</v>
      </c>
      <c r="D11" s="183"/>
      <c r="E11" s="47">
        <v>203832000</v>
      </c>
    </row>
    <row r="12" spans="1:5" ht="18" customHeight="1" x14ac:dyDescent="0.15">
      <c r="A12" s="179"/>
      <c r="B12" s="179"/>
      <c r="C12" s="178" t="s">
        <v>189</v>
      </c>
      <c r="D12" s="183"/>
      <c r="E12" s="47">
        <v>2204752000</v>
      </c>
    </row>
    <row r="13" spans="1:5" ht="18" customHeight="1" x14ac:dyDescent="0.15">
      <c r="A13" s="179"/>
      <c r="B13" s="179"/>
      <c r="C13" s="178" t="s">
        <v>260</v>
      </c>
      <c r="D13" s="183"/>
      <c r="E13" s="47">
        <v>48407982</v>
      </c>
    </row>
    <row r="14" spans="1:5" ht="18" customHeight="1" x14ac:dyDescent="0.15">
      <c r="A14" s="179"/>
      <c r="B14" s="179"/>
      <c r="C14" s="178" t="s">
        <v>190</v>
      </c>
      <c r="D14" s="183"/>
      <c r="E14" s="47">
        <v>0</v>
      </c>
    </row>
    <row r="15" spans="1:5" ht="18" customHeight="1" x14ac:dyDescent="0.15">
      <c r="A15" s="179"/>
      <c r="B15" s="179"/>
      <c r="C15" s="178" t="s">
        <v>262</v>
      </c>
      <c r="D15" s="183"/>
      <c r="E15" s="47">
        <v>61131000</v>
      </c>
    </row>
    <row r="16" spans="1:5" ht="18" customHeight="1" x14ac:dyDescent="0.15">
      <c r="A16" s="179"/>
      <c r="B16" s="179"/>
      <c r="C16" s="72" t="s">
        <v>467</v>
      </c>
      <c r="D16" s="74"/>
      <c r="E16" s="47">
        <v>451614000</v>
      </c>
    </row>
    <row r="17" spans="1:5" ht="18" customHeight="1" x14ac:dyDescent="0.15">
      <c r="A17" s="179"/>
      <c r="B17" s="179"/>
      <c r="C17" s="72" t="s">
        <v>212</v>
      </c>
      <c r="D17" s="74"/>
      <c r="E17" s="47">
        <v>5171924000</v>
      </c>
    </row>
    <row r="18" spans="1:5" ht="18" customHeight="1" x14ac:dyDescent="0.15">
      <c r="A18" s="179"/>
      <c r="B18" s="179"/>
      <c r="C18" s="72" t="s">
        <v>191</v>
      </c>
      <c r="D18" s="74"/>
      <c r="E18" s="47">
        <v>10535000</v>
      </c>
    </row>
    <row r="19" spans="1:5" ht="18" customHeight="1" x14ac:dyDescent="0.15">
      <c r="A19" s="179"/>
      <c r="B19" s="179"/>
      <c r="C19" s="72" t="s">
        <v>192</v>
      </c>
      <c r="D19" s="74"/>
      <c r="E19" s="47">
        <v>128407321</v>
      </c>
    </row>
    <row r="20" spans="1:5" ht="18" customHeight="1" x14ac:dyDescent="0.15">
      <c r="A20" s="179"/>
      <c r="B20" s="179"/>
      <c r="C20" s="72" t="s">
        <v>468</v>
      </c>
      <c r="D20" s="74"/>
      <c r="E20" s="47">
        <v>329121378</v>
      </c>
    </row>
    <row r="21" spans="1:5" ht="18" customHeight="1" x14ac:dyDescent="0.15">
      <c r="A21" s="179"/>
      <c r="B21" s="179"/>
      <c r="C21" s="72"/>
      <c r="D21" s="74"/>
      <c r="E21" s="47">
        <f>E22-SUM(E6:E20)</f>
        <v>0</v>
      </c>
    </row>
    <row r="22" spans="1:5" ht="18" customHeight="1" x14ac:dyDescent="0.15">
      <c r="A22" s="179"/>
      <c r="B22" s="179"/>
      <c r="C22" s="179" t="s">
        <v>131</v>
      </c>
      <c r="D22" s="183"/>
      <c r="E22" s="47">
        <v>21649474867</v>
      </c>
    </row>
    <row r="23" spans="1:5" ht="18" customHeight="1" x14ac:dyDescent="0.15">
      <c r="A23" s="179"/>
      <c r="B23" s="179" t="s">
        <v>193</v>
      </c>
      <c r="C23" s="184" t="s">
        <v>194</v>
      </c>
      <c r="D23" s="5" t="s">
        <v>195</v>
      </c>
      <c r="E23" s="47">
        <v>522891400</v>
      </c>
    </row>
    <row r="24" spans="1:5" ht="18" customHeight="1" x14ac:dyDescent="0.15">
      <c r="A24" s="179"/>
      <c r="B24" s="179"/>
      <c r="C24" s="179"/>
      <c r="D24" s="5" t="s">
        <v>331</v>
      </c>
      <c r="E24" s="47">
        <v>305689965</v>
      </c>
    </row>
    <row r="25" spans="1:5" ht="18" customHeight="1" x14ac:dyDescent="0.15">
      <c r="A25" s="179"/>
      <c r="B25" s="179"/>
      <c r="C25" s="179"/>
      <c r="D25" s="5"/>
      <c r="E25" s="47"/>
    </row>
    <row r="26" spans="1:5" ht="18" customHeight="1" x14ac:dyDescent="0.15">
      <c r="A26" s="179"/>
      <c r="B26" s="179"/>
      <c r="C26" s="179"/>
      <c r="D26" s="9" t="s">
        <v>179</v>
      </c>
      <c r="E26" s="47">
        <f>SUM(E23:E25)</f>
        <v>828581365</v>
      </c>
    </row>
    <row r="27" spans="1:5" ht="18" customHeight="1" x14ac:dyDescent="0.15">
      <c r="A27" s="179"/>
      <c r="B27" s="179"/>
      <c r="C27" s="184" t="s">
        <v>196</v>
      </c>
      <c r="D27" s="5" t="s">
        <v>195</v>
      </c>
      <c r="E27" s="47">
        <f>6680744204-E23</f>
        <v>6157852804</v>
      </c>
    </row>
    <row r="28" spans="1:5" ht="18" customHeight="1" x14ac:dyDescent="0.15">
      <c r="A28" s="179"/>
      <c r="B28" s="179"/>
      <c r="C28" s="179"/>
      <c r="D28" s="5" t="s">
        <v>331</v>
      </c>
      <c r="E28" s="47">
        <f>2643411581-E24</f>
        <v>2337721616</v>
      </c>
    </row>
    <row r="29" spans="1:5" ht="18" customHeight="1" x14ac:dyDescent="0.15">
      <c r="A29" s="179"/>
      <c r="B29" s="179"/>
      <c r="C29" s="179"/>
      <c r="D29" s="5"/>
      <c r="E29" s="47"/>
    </row>
    <row r="30" spans="1:5" ht="18" customHeight="1" x14ac:dyDescent="0.15">
      <c r="A30" s="179"/>
      <c r="B30" s="179"/>
      <c r="C30" s="179"/>
      <c r="D30" s="5"/>
      <c r="E30" s="47"/>
    </row>
    <row r="31" spans="1:5" ht="18" customHeight="1" x14ac:dyDescent="0.15">
      <c r="A31" s="179"/>
      <c r="B31" s="179"/>
      <c r="C31" s="179"/>
      <c r="D31" s="9" t="s">
        <v>179</v>
      </c>
      <c r="E31" s="47">
        <f>SUM(E27:E30)</f>
        <v>8495574420</v>
      </c>
    </row>
    <row r="32" spans="1:5" ht="18" customHeight="1" x14ac:dyDescent="0.15">
      <c r="A32" s="183"/>
      <c r="B32" s="183"/>
      <c r="C32" s="179" t="s">
        <v>131</v>
      </c>
      <c r="D32" s="183"/>
      <c r="E32" s="47">
        <f>E26+E31</f>
        <v>9324155785</v>
      </c>
    </row>
    <row r="33" spans="1:11" ht="18" customHeight="1" x14ac:dyDescent="0.15">
      <c r="A33" s="183"/>
      <c r="B33" s="179" t="s">
        <v>8</v>
      </c>
      <c r="C33" s="183"/>
      <c r="D33" s="183"/>
      <c r="E33" s="47">
        <f>E22+E32</f>
        <v>30973630652</v>
      </c>
    </row>
    <row r="34" spans="1:11" ht="18" customHeight="1" x14ac:dyDescent="0.15">
      <c r="A34" s="179" t="s">
        <v>197</v>
      </c>
      <c r="B34" s="179" t="s">
        <v>184</v>
      </c>
      <c r="C34" s="178" t="s">
        <v>198</v>
      </c>
      <c r="D34" s="183"/>
      <c r="E34" s="47">
        <f>G34-H34</f>
        <v>1693315977</v>
      </c>
      <c r="G34" s="47">
        <v>2315778977</v>
      </c>
      <c r="H34" s="40">
        <v>622463000</v>
      </c>
      <c r="J34" s="6" t="s">
        <v>570</v>
      </c>
      <c r="K34" s="6">
        <v>1305278000</v>
      </c>
    </row>
    <row r="35" spans="1:11" ht="18" customHeight="1" x14ac:dyDescent="0.15">
      <c r="A35" s="179"/>
      <c r="B35" s="179"/>
      <c r="C35" s="185" t="s">
        <v>200</v>
      </c>
      <c r="D35" s="186"/>
      <c r="E35" s="47">
        <f t="shared" ref="E35:E39" si="0">G35-H35</f>
        <v>3981668528</v>
      </c>
      <c r="G35" s="47">
        <v>5286946528</v>
      </c>
      <c r="H35" s="40">
        <v>1305278000</v>
      </c>
      <c r="J35" s="6" t="s">
        <v>571</v>
      </c>
      <c r="K35" s="6">
        <v>338272314</v>
      </c>
    </row>
    <row r="36" spans="1:11" ht="18" customHeight="1" x14ac:dyDescent="0.15">
      <c r="A36" s="179"/>
      <c r="B36" s="179"/>
      <c r="C36" s="178" t="s">
        <v>336</v>
      </c>
      <c r="D36" s="183"/>
      <c r="E36" s="47">
        <f t="shared" si="0"/>
        <v>0</v>
      </c>
      <c r="G36" s="47"/>
      <c r="H36" s="40"/>
      <c r="J36" s="6" t="s">
        <v>572</v>
      </c>
      <c r="K36" s="6">
        <v>622463000</v>
      </c>
    </row>
    <row r="37" spans="1:11" ht="18" customHeight="1" x14ac:dyDescent="0.15">
      <c r="A37" s="179"/>
      <c r="B37" s="179"/>
      <c r="C37" s="178" t="s">
        <v>199</v>
      </c>
      <c r="D37" s="183"/>
      <c r="E37" s="47">
        <f t="shared" si="0"/>
        <v>1279267100</v>
      </c>
      <c r="G37" s="47">
        <v>1617539414</v>
      </c>
      <c r="H37" s="40">
        <v>338272314</v>
      </c>
      <c r="J37" s="6" t="s">
        <v>573</v>
      </c>
    </row>
    <row r="38" spans="1:11" ht="18" customHeight="1" x14ac:dyDescent="0.15">
      <c r="A38" s="179"/>
      <c r="B38" s="179"/>
      <c r="C38" s="185" t="s">
        <v>337</v>
      </c>
      <c r="D38" s="186"/>
      <c r="E38" s="47">
        <f t="shared" si="0"/>
        <v>456016943</v>
      </c>
      <c r="G38" s="47">
        <v>753891943</v>
      </c>
      <c r="H38" s="40">
        <v>297875000</v>
      </c>
      <c r="J38" s="6" t="s">
        <v>574</v>
      </c>
      <c r="K38" s="6">
        <v>297875000</v>
      </c>
    </row>
    <row r="39" spans="1:11" ht="18" customHeight="1" x14ac:dyDescent="0.15">
      <c r="A39" s="179"/>
      <c r="B39" s="179"/>
      <c r="C39" s="185" t="s">
        <v>569</v>
      </c>
      <c r="D39" s="186"/>
      <c r="E39" s="47">
        <f t="shared" si="0"/>
        <v>169539873</v>
      </c>
      <c r="G39" s="47">
        <v>275690873</v>
      </c>
      <c r="H39" s="40">
        <v>106151000</v>
      </c>
      <c r="J39" s="6" t="s">
        <v>575</v>
      </c>
      <c r="K39" s="6">
        <v>106151000</v>
      </c>
    </row>
    <row r="40" spans="1:11" ht="18" customHeight="1" x14ac:dyDescent="0.15">
      <c r="A40" s="179"/>
      <c r="B40" s="179"/>
      <c r="C40" s="157"/>
      <c r="D40" s="158"/>
      <c r="E40" s="47"/>
      <c r="G40" s="40"/>
      <c r="H40" s="40"/>
    </row>
    <row r="41" spans="1:11" ht="18" customHeight="1" x14ac:dyDescent="0.15">
      <c r="A41" s="179"/>
      <c r="B41" s="179"/>
      <c r="C41" s="178"/>
      <c r="D41" s="183"/>
      <c r="E41" s="47"/>
      <c r="G41" s="40">
        <f>SUM(G34:G40)</f>
        <v>10249847735</v>
      </c>
      <c r="H41" s="40">
        <f>SUM(H34:H40)</f>
        <v>2670039314</v>
      </c>
    </row>
    <row r="42" spans="1:11" ht="18" customHeight="1" x14ac:dyDescent="0.15">
      <c r="A42" s="179"/>
      <c r="B42" s="179"/>
      <c r="C42" s="179" t="s">
        <v>131</v>
      </c>
      <c r="D42" s="183"/>
      <c r="E42" s="47">
        <f>SUM(E34:E40)</f>
        <v>7579808421</v>
      </c>
    </row>
    <row r="43" spans="1:11" ht="18" customHeight="1" x14ac:dyDescent="0.15">
      <c r="A43" s="179"/>
      <c r="B43" s="179" t="s">
        <v>193</v>
      </c>
      <c r="C43" s="184" t="s">
        <v>194</v>
      </c>
      <c r="D43" s="5"/>
      <c r="E43" s="47"/>
    </row>
    <row r="44" spans="1:11" ht="18" customHeight="1" x14ac:dyDescent="0.15">
      <c r="A44" s="179"/>
      <c r="B44" s="179"/>
      <c r="C44" s="179"/>
      <c r="D44" s="5"/>
      <c r="E44" s="47"/>
    </row>
    <row r="45" spans="1:11" ht="18" customHeight="1" x14ac:dyDescent="0.15">
      <c r="A45" s="179"/>
      <c r="B45" s="179"/>
      <c r="C45" s="179"/>
      <c r="D45" s="9" t="s">
        <v>179</v>
      </c>
      <c r="E45" s="47">
        <f>SUM(E43:E44)</f>
        <v>0</v>
      </c>
    </row>
    <row r="46" spans="1:11" ht="18" customHeight="1" x14ac:dyDescent="0.15">
      <c r="A46" s="179"/>
      <c r="B46" s="179"/>
      <c r="C46" s="184" t="s">
        <v>196</v>
      </c>
      <c r="D46" s="5" t="s">
        <v>332</v>
      </c>
      <c r="E46" s="47">
        <v>1125000</v>
      </c>
    </row>
    <row r="47" spans="1:11" ht="18" customHeight="1" x14ac:dyDescent="0.15">
      <c r="A47" s="179"/>
      <c r="B47" s="179"/>
      <c r="C47" s="184"/>
      <c r="D47" s="5" t="s">
        <v>333</v>
      </c>
      <c r="E47" s="47">
        <v>6597620438</v>
      </c>
    </row>
    <row r="48" spans="1:11" ht="18" customHeight="1" x14ac:dyDescent="0.15">
      <c r="A48" s="179"/>
      <c r="B48" s="179"/>
      <c r="C48" s="179"/>
      <c r="D48" s="5" t="s">
        <v>334</v>
      </c>
      <c r="E48" s="47">
        <v>1805212213</v>
      </c>
    </row>
    <row r="49" spans="1:5" ht="18" customHeight="1" x14ac:dyDescent="0.15">
      <c r="A49" s="179"/>
      <c r="B49" s="179"/>
      <c r="C49" s="179"/>
      <c r="D49" s="5" t="s">
        <v>335</v>
      </c>
      <c r="E49" s="47">
        <v>1162635429</v>
      </c>
    </row>
    <row r="50" spans="1:5" ht="18" customHeight="1" x14ac:dyDescent="0.15">
      <c r="A50" s="179"/>
      <c r="B50" s="179"/>
      <c r="C50" s="179"/>
      <c r="D50" s="5"/>
      <c r="E50" s="47">
        <v>0</v>
      </c>
    </row>
    <row r="51" spans="1:5" ht="18" customHeight="1" x14ac:dyDescent="0.15">
      <c r="A51" s="179"/>
      <c r="B51" s="179"/>
      <c r="C51" s="179"/>
      <c r="D51" s="5"/>
      <c r="E51" s="47"/>
    </row>
    <row r="52" spans="1:5" ht="18" customHeight="1" x14ac:dyDescent="0.15">
      <c r="A52" s="179"/>
      <c r="B52" s="179"/>
      <c r="C52" s="179"/>
      <c r="D52" s="5"/>
      <c r="E52" s="47"/>
    </row>
    <row r="53" spans="1:5" ht="18" customHeight="1" x14ac:dyDescent="0.15">
      <c r="A53" s="179"/>
      <c r="B53" s="179"/>
      <c r="C53" s="179"/>
      <c r="D53" s="5"/>
      <c r="E53" s="47"/>
    </row>
    <row r="54" spans="1:5" ht="18" customHeight="1" x14ac:dyDescent="0.15">
      <c r="A54" s="179"/>
      <c r="B54" s="179"/>
      <c r="C54" s="179"/>
      <c r="D54" s="9" t="s">
        <v>179</v>
      </c>
      <c r="E54" s="47">
        <f>SUM(E46:E53)</f>
        <v>9566593080</v>
      </c>
    </row>
    <row r="55" spans="1:5" ht="18" customHeight="1" x14ac:dyDescent="0.15">
      <c r="A55" s="183"/>
      <c r="B55" s="183"/>
      <c r="C55" s="179" t="s">
        <v>131</v>
      </c>
      <c r="D55" s="183"/>
      <c r="E55" s="47">
        <f>E45+E54</f>
        <v>9566593080</v>
      </c>
    </row>
    <row r="56" spans="1:5" ht="18" customHeight="1" x14ac:dyDescent="0.15">
      <c r="A56" s="183"/>
      <c r="B56" s="179" t="s">
        <v>8</v>
      </c>
      <c r="C56" s="183"/>
      <c r="D56" s="183"/>
      <c r="E56" s="1">
        <f>E42+E55</f>
        <v>17146401501</v>
      </c>
    </row>
    <row r="57" spans="1:5" ht="18" customHeight="1" x14ac:dyDescent="0.15">
      <c r="A57" s="179" t="s">
        <v>339</v>
      </c>
      <c r="B57" s="179"/>
      <c r="C57" s="179"/>
      <c r="D57" s="179"/>
      <c r="E57" s="1">
        <f>E56+E33</f>
        <v>48120032153</v>
      </c>
    </row>
    <row r="58" spans="1:5" ht="18" customHeight="1" x14ac:dyDescent="0.15">
      <c r="A58" s="179" t="s">
        <v>338</v>
      </c>
      <c r="B58" s="179"/>
      <c r="C58" s="179"/>
      <c r="D58" s="179"/>
      <c r="E58" s="1">
        <f>E22+E42</f>
        <v>29229283288</v>
      </c>
    </row>
    <row r="59" spans="1:5" ht="18" customHeight="1" x14ac:dyDescent="0.15">
      <c r="A59" s="179" t="s">
        <v>340</v>
      </c>
      <c r="B59" s="179"/>
      <c r="C59" s="179"/>
      <c r="D59" s="179"/>
      <c r="E59" s="1">
        <f>E32+E55</f>
        <v>18890748865</v>
      </c>
    </row>
  </sheetData>
  <mergeCells count="38">
    <mergeCell ref="A58:D58"/>
    <mergeCell ref="A59:D59"/>
    <mergeCell ref="A57:D57"/>
    <mergeCell ref="C5:D5"/>
    <mergeCell ref="C6:D6"/>
    <mergeCell ref="C7:D7"/>
    <mergeCell ref="C8:D8"/>
    <mergeCell ref="C9:D9"/>
    <mergeCell ref="C10:D10"/>
    <mergeCell ref="C12:D12"/>
    <mergeCell ref="C13:D13"/>
    <mergeCell ref="C14:D14"/>
    <mergeCell ref="C15:D15"/>
    <mergeCell ref="C32:D32"/>
    <mergeCell ref="C34:D34"/>
    <mergeCell ref="C35:D35"/>
    <mergeCell ref="A6:A33"/>
    <mergeCell ref="B6:B22"/>
    <mergeCell ref="C22:D22"/>
    <mergeCell ref="B23:B32"/>
    <mergeCell ref="C23:C26"/>
    <mergeCell ref="C27:C31"/>
    <mergeCell ref="C11:D11"/>
    <mergeCell ref="B33:D33"/>
    <mergeCell ref="A34:A56"/>
    <mergeCell ref="B34:B42"/>
    <mergeCell ref="B43:B55"/>
    <mergeCell ref="C46:C54"/>
    <mergeCell ref="C55:D55"/>
    <mergeCell ref="B56:D56"/>
    <mergeCell ref="C40:D40"/>
    <mergeCell ref="C36:D36"/>
    <mergeCell ref="C39:D39"/>
    <mergeCell ref="C37:D37"/>
    <mergeCell ref="C42:D42"/>
    <mergeCell ref="C43:C45"/>
    <mergeCell ref="C41:D41"/>
    <mergeCell ref="C38:D38"/>
  </mergeCells>
  <phoneticPr fontId="4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1" manualBreakCount="1">
    <brk id="33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7"/>
  <sheetViews>
    <sheetView view="pageBreakPreview" zoomScaleNormal="100" zoomScaleSheetLayoutView="100" workbookViewId="0">
      <selection activeCell="D11" sqref="D11"/>
    </sheetView>
  </sheetViews>
  <sheetFormatPr defaultColWidth="8.875" defaultRowHeight="20.25" customHeight="1" x14ac:dyDescent="0.15"/>
  <cols>
    <col min="1" max="1" width="23.375" style="4" customWidth="1"/>
    <col min="2" max="6" width="20.875" style="4" customWidth="1"/>
    <col min="7" max="7" width="11" style="4" bestFit="1" customWidth="1"/>
    <col min="8" max="8" width="12.875" style="4" bestFit="1" customWidth="1"/>
    <col min="9" max="9" width="11.375" style="87" bestFit="1" customWidth="1"/>
    <col min="10" max="16384" width="8.875" style="4"/>
  </cols>
  <sheetData>
    <row r="1" spans="1:8" ht="20.25" customHeight="1" x14ac:dyDescent="0.15">
      <c r="A1" s="187" t="s">
        <v>202</v>
      </c>
      <c r="B1" s="188"/>
      <c r="C1" s="188"/>
      <c r="D1" s="188"/>
      <c r="E1" s="188"/>
      <c r="F1" s="188"/>
    </row>
    <row r="2" spans="1:8" ht="20.25" customHeight="1" x14ac:dyDescent="0.15">
      <c r="A2" s="4" t="str">
        <f>'３．③投資及び出資金の明細'!$A$2</f>
        <v>自治体名：茂原市</v>
      </c>
      <c r="B2" s="33"/>
      <c r="C2" s="33"/>
      <c r="D2" s="33"/>
      <c r="E2" s="33"/>
    </row>
    <row r="3" spans="1:8" ht="20.25" customHeight="1" x14ac:dyDescent="0.15">
      <c r="A3" s="33" t="str">
        <f>'３．③投資及び出資金の明細'!$A$3</f>
        <v>年度：令和６年度</v>
      </c>
      <c r="B3" s="33"/>
      <c r="C3" s="33"/>
      <c r="D3" s="33"/>
      <c r="E3" s="33"/>
    </row>
    <row r="4" spans="1:8" ht="20.25" customHeight="1" x14ac:dyDescent="0.15">
      <c r="A4" s="33" t="s">
        <v>27</v>
      </c>
      <c r="B4" s="33"/>
      <c r="C4" s="33"/>
      <c r="D4" s="33"/>
      <c r="E4" s="33"/>
      <c r="F4" s="34" t="s">
        <v>28</v>
      </c>
    </row>
    <row r="5" spans="1:8" ht="20.25" customHeight="1" x14ac:dyDescent="0.15">
      <c r="A5" s="189" t="s">
        <v>29</v>
      </c>
      <c r="B5" s="191" t="s">
        <v>176</v>
      </c>
      <c r="C5" s="191" t="s">
        <v>203</v>
      </c>
      <c r="D5" s="191"/>
      <c r="E5" s="191"/>
      <c r="F5" s="191"/>
    </row>
    <row r="6" spans="1:8" ht="20.25" customHeight="1" x14ac:dyDescent="0.15">
      <c r="A6" s="189"/>
      <c r="B6" s="191"/>
      <c r="C6" s="191" t="s">
        <v>193</v>
      </c>
      <c r="D6" s="191" t="s">
        <v>204</v>
      </c>
      <c r="E6" s="191" t="s">
        <v>184</v>
      </c>
      <c r="F6" s="191" t="s">
        <v>5</v>
      </c>
    </row>
    <row r="7" spans="1:8" ht="20.25" customHeight="1" thickBot="1" x14ac:dyDescent="0.2">
      <c r="A7" s="190"/>
      <c r="B7" s="192"/>
      <c r="C7" s="192"/>
      <c r="D7" s="192"/>
      <c r="E7" s="192"/>
      <c r="F7" s="192"/>
    </row>
    <row r="8" spans="1:8" ht="20.25" customHeight="1" thickTop="1" x14ac:dyDescent="0.15">
      <c r="A8" s="35" t="s">
        <v>205</v>
      </c>
      <c r="B8" s="36">
        <v>50312724391</v>
      </c>
      <c r="C8" s="36">
        <f>C13-C9-C10</f>
        <v>17842073863</v>
      </c>
      <c r="D8" s="36">
        <f>D13-D9-D10</f>
        <v>220000000</v>
      </c>
      <c r="E8" s="36">
        <f>E12-E9-E10</f>
        <v>22375626522</v>
      </c>
      <c r="F8" s="36">
        <f>B8-SUM(C8:E8)</f>
        <v>9875024006</v>
      </c>
    </row>
    <row r="9" spans="1:8" ht="20.25" customHeight="1" x14ac:dyDescent="0.15">
      <c r="A9" s="35" t="s">
        <v>206</v>
      </c>
      <c r="B9" s="36">
        <v>2396457290</v>
      </c>
      <c r="C9" s="36">
        <v>1048675002</v>
      </c>
      <c r="D9" s="36">
        <f>1011100000+177500000+146900000</f>
        <v>1335500000</v>
      </c>
      <c r="E9" s="36">
        <f>B9-C9-D9-F9</f>
        <v>12282288</v>
      </c>
      <c r="F9" s="36"/>
      <c r="H9" s="88"/>
    </row>
    <row r="10" spans="1:8" ht="20.25" customHeight="1" x14ac:dyDescent="0.15">
      <c r="A10" s="35" t="s">
        <v>207</v>
      </c>
      <c r="B10" s="36">
        <v>2481277591</v>
      </c>
      <c r="C10" s="36"/>
      <c r="D10" s="36"/>
      <c r="E10" s="36">
        <f>B10</f>
        <v>2481277591</v>
      </c>
      <c r="F10" s="36"/>
      <c r="H10" s="64"/>
    </row>
    <row r="11" spans="1:8" ht="20.25" customHeight="1" x14ac:dyDescent="0.15">
      <c r="A11" s="35" t="s">
        <v>5</v>
      </c>
      <c r="B11" s="36">
        <f>SUM(C11:F11)</f>
        <v>0</v>
      </c>
      <c r="C11" s="36"/>
      <c r="D11" s="36"/>
      <c r="E11" s="36"/>
      <c r="F11" s="36"/>
      <c r="H11" s="86"/>
    </row>
    <row r="12" spans="1:8" ht="20.25" customHeight="1" x14ac:dyDescent="0.15">
      <c r="A12" s="37" t="s">
        <v>8</v>
      </c>
      <c r="B12" s="36">
        <f>SUM(B8:B11)</f>
        <v>55190459272</v>
      </c>
      <c r="C12" s="36">
        <f t="shared" ref="C12:D12" si="0">SUM(C8:C11)</f>
        <v>18890748865</v>
      </c>
      <c r="D12" s="36">
        <f t="shared" si="0"/>
        <v>1555500000</v>
      </c>
      <c r="E12" s="36">
        <f>F17</f>
        <v>24869186401</v>
      </c>
      <c r="F12" s="36">
        <f>SUM(F8:F11)</f>
        <v>9875024006</v>
      </c>
      <c r="H12" s="87"/>
    </row>
    <row r="13" spans="1:8" ht="20.25" customHeight="1" x14ac:dyDescent="0.15">
      <c r="C13" s="4">
        <v>18890748865</v>
      </c>
      <c r="D13" s="4">
        <v>1555500000</v>
      </c>
    </row>
    <row r="15" spans="1:8" ht="20.25" customHeight="1" x14ac:dyDescent="0.15">
      <c r="C15" s="4" t="s">
        <v>216</v>
      </c>
      <c r="E15" s="4" t="s">
        <v>217</v>
      </c>
      <c r="F15" s="56">
        <v>29229283288</v>
      </c>
    </row>
    <row r="16" spans="1:8" ht="20.25" customHeight="1" x14ac:dyDescent="0.15">
      <c r="C16" s="56"/>
      <c r="E16" s="4" t="s">
        <v>218</v>
      </c>
      <c r="F16" s="56">
        <v>4360096887</v>
      </c>
    </row>
    <row r="17" spans="6:6" ht="20.25" customHeight="1" x14ac:dyDescent="0.15">
      <c r="F17" s="4">
        <f>F15-F16</f>
        <v>24869186401</v>
      </c>
    </row>
  </sheetData>
  <mergeCells count="8">
    <mergeCell ref="A1:F1"/>
    <mergeCell ref="A5:A7"/>
    <mergeCell ref="B5:B7"/>
    <mergeCell ref="C5:F5"/>
    <mergeCell ref="C6:C7"/>
    <mergeCell ref="D6:D7"/>
    <mergeCell ref="E6:E7"/>
    <mergeCell ref="F6:F7"/>
  </mergeCells>
  <phoneticPr fontId="4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E12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0"/>
  <sheetViews>
    <sheetView view="pageBreakPreview" zoomScaleNormal="100" zoomScaleSheetLayoutView="100" workbookViewId="0">
      <selection activeCell="M14" sqref="M14"/>
    </sheetView>
  </sheetViews>
  <sheetFormatPr defaultColWidth="8.875" defaultRowHeight="11.25" x14ac:dyDescent="0.15"/>
  <cols>
    <col min="1" max="1" width="60.75" style="6" customWidth="1"/>
    <col min="2" max="2" width="40.75" style="6" customWidth="1"/>
    <col min="3" max="16384" width="8.875" style="6"/>
  </cols>
  <sheetData>
    <row r="1" spans="1:2" ht="21" x14ac:dyDescent="0.2">
      <c r="A1" s="7" t="s">
        <v>201</v>
      </c>
    </row>
    <row r="2" spans="1:2" ht="13.5" x14ac:dyDescent="0.15">
      <c r="A2" s="4" t="str">
        <f>'３．③投資及び出資金の明細'!$A$2</f>
        <v>自治体名：茂原市</v>
      </c>
    </row>
    <row r="3" spans="1:2" ht="13.5" x14ac:dyDescent="0.15">
      <c r="A3" s="4" t="str">
        <f>'３．③投資及び出資金の明細'!$A$3</f>
        <v>年度：令和６年度</v>
      </c>
    </row>
    <row r="4" spans="1:2" ht="13.5" x14ac:dyDescent="0.15">
      <c r="A4" s="4" t="s">
        <v>27</v>
      </c>
      <c r="B4" s="8" t="s">
        <v>11</v>
      </c>
    </row>
    <row r="5" spans="1:2" ht="22.5" customHeight="1" x14ac:dyDescent="0.15">
      <c r="A5" s="2" t="s">
        <v>1</v>
      </c>
      <c r="B5" s="2" t="s">
        <v>169</v>
      </c>
    </row>
    <row r="6" spans="1:2" ht="21" customHeight="1" x14ac:dyDescent="0.15">
      <c r="A6" s="57" t="s">
        <v>215</v>
      </c>
      <c r="B6" s="58">
        <f>SUM(B7:B14)</f>
        <v>2129916690</v>
      </c>
    </row>
    <row r="7" spans="1:2" ht="21" customHeight="1" x14ac:dyDescent="0.15">
      <c r="A7" s="5" t="s">
        <v>210</v>
      </c>
      <c r="B7" s="1">
        <v>1022440966</v>
      </c>
    </row>
    <row r="8" spans="1:2" ht="21" customHeight="1" x14ac:dyDescent="0.15">
      <c r="A8" s="5" t="s">
        <v>348</v>
      </c>
      <c r="B8" s="1">
        <v>79276121</v>
      </c>
    </row>
    <row r="9" spans="1:2" ht="21" customHeight="1" x14ac:dyDescent="0.15">
      <c r="A9" s="5" t="s">
        <v>312</v>
      </c>
      <c r="B9" s="1">
        <v>4861965</v>
      </c>
    </row>
    <row r="10" spans="1:2" ht="21" customHeight="1" x14ac:dyDescent="0.15">
      <c r="A10" s="5" t="s">
        <v>350</v>
      </c>
      <c r="B10" s="1">
        <v>224440009</v>
      </c>
    </row>
    <row r="11" spans="1:2" ht="21" customHeight="1" x14ac:dyDescent="0.15">
      <c r="A11" s="5" t="s">
        <v>353</v>
      </c>
      <c r="B11" s="1">
        <v>49191028</v>
      </c>
    </row>
    <row r="12" spans="1:2" ht="21" customHeight="1" x14ac:dyDescent="0.15">
      <c r="A12" s="5" t="s">
        <v>271</v>
      </c>
      <c r="B12" s="1">
        <v>661902220</v>
      </c>
    </row>
    <row r="13" spans="1:2" ht="21" customHeight="1" x14ac:dyDescent="0.15">
      <c r="A13" s="5" t="s">
        <v>514</v>
      </c>
      <c r="B13" s="1">
        <v>87804381</v>
      </c>
    </row>
    <row r="14" spans="1:2" ht="21" customHeight="1" x14ac:dyDescent="0.15">
      <c r="A14" s="5"/>
      <c r="B14" s="1"/>
    </row>
    <row r="15" spans="1:2" ht="21" customHeight="1" x14ac:dyDescent="0.15">
      <c r="A15" s="5"/>
      <c r="B15" s="1"/>
    </row>
    <row r="16" spans="1:2" ht="21" customHeight="1" x14ac:dyDescent="0.15">
      <c r="A16" s="57" t="s">
        <v>214</v>
      </c>
      <c r="B16" s="58">
        <f>SUM(B17:B18)</f>
        <v>301895557</v>
      </c>
    </row>
    <row r="17" spans="1:2" ht="21" customHeight="1" x14ac:dyDescent="0.15">
      <c r="A17" s="5" t="s">
        <v>231</v>
      </c>
      <c r="B17" s="1">
        <v>301549669</v>
      </c>
    </row>
    <row r="18" spans="1:2" ht="21" customHeight="1" x14ac:dyDescent="0.15">
      <c r="A18" s="5" t="s">
        <v>348</v>
      </c>
      <c r="B18" s="1">
        <v>345888</v>
      </c>
    </row>
    <row r="19" spans="1:2" ht="21" customHeight="1" x14ac:dyDescent="0.15">
      <c r="A19" s="5"/>
      <c r="B19" s="1"/>
    </row>
    <row r="20" spans="1:2" ht="21" customHeight="1" x14ac:dyDescent="0.15">
      <c r="A20" s="9" t="s">
        <v>8</v>
      </c>
      <c r="B20" s="25">
        <f>B6+B16</f>
        <v>2431812247</v>
      </c>
    </row>
    <row r="21" spans="1:2" ht="18" customHeight="1" x14ac:dyDescent="0.15"/>
    <row r="22" spans="1:2" ht="18" customHeight="1" x14ac:dyDescent="0.15"/>
    <row r="23" spans="1:2" ht="18" customHeight="1" x14ac:dyDescent="0.15"/>
    <row r="24" spans="1:2" ht="18" customHeight="1" x14ac:dyDescent="0.15"/>
    <row r="25" spans="1:2" ht="18" customHeight="1" x14ac:dyDescent="0.15"/>
    <row r="26" spans="1:2" ht="18" customHeight="1" x14ac:dyDescent="0.15"/>
    <row r="27" spans="1:2" ht="18" customHeight="1" x14ac:dyDescent="0.15"/>
    <row r="28" spans="1:2" ht="18" customHeight="1" x14ac:dyDescent="0.15"/>
    <row r="29" spans="1:2" ht="18" customHeight="1" x14ac:dyDescent="0.15"/>
    <row r="30" spans="1:2" ht="18" customHeight="1" x14ac:dyDescent="0.15"/>
  </sheetData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1F6A-3A53-4803-ABD9-422C00E3BF6C}">
  <dimension ref="A1:H66"/>
  <sheetViews>
    <sheetView view="pageBreakPreview" topLeftCell="A10" zoomScale="85" zoomScaleNormal="100" zoomScaleSheetLayoutView="85" workbookViewId="0">
      <selection activeCell="B6" sqref="B6:H66"/>
    </sheetView>
  </sheetViews>
  <sheetFormatPr defaultColWidth="8.875" defaultRowHeight="11.25" x14ac:dyDescent="0.15"/>
  <cols>
    <col min="1" max="1" width="34.25" style="71" customWidth="1"/>
    <col min="2" max="8" width="24.875" style="71" customWidth="1"/>
    <col min="9" max="9" width="0.875" style="6" customWidth="1"/>
    <col min="10" max="10" width="1.125" style="6" customWidth="1"/>
    <col min="11" max="16384" width="8.875" style="6"/>
  </cols>
  <sheetData>
    <row r="1" spans="1:8" ht="21" x14ac:dyDescent="0.15">
      <c r="A1" s="150" t="s">
        <v>26</v>
      </c>
      <c r="B1" s="150"/>
      <c r="C1" s="150"/>
      <c r="D1" s="150"/>
      <c r="E1" s="150"/>
      <c r="F1" s="150"/>
      <c r="G1" s="150"/>
      <c r="H1" s="150"/>
    </row>
    <row r="2" spans="1:8" ht="13.15" customHeight="1" x14ac:dyDescent="0.15">
      <c r="A2" s="65" t="s">
        <v>282</v>
      </c>
      <c r="B2" s="65"/>
      <c r="C2" s="65"/>
      <c r="D2" s="65"/>
      <c r="E2" s="65"/>
      <c r="F2" s="65"/>
      <c r="G2" s="65"/>
      <c r="H2" s="66" t="s">
        <v>513</v>
      </c>
    </row>
    <row r="3" spans="1:8" ht="13.5" x14ac:dyDescent="0.15">
      <c r="A3" s="65" t="s">
        <v>27</v>
      </c>
      <c r="B3" s="65"/>
      <c r="C3" s="65"/>
      <c r="D3" s="65"/>
      <c r="E3" s="65"/>
      <c r="F3" s="65"/>
      <c r="G3" s="65"/>
      <c r="H3" s="65"/>
    </row>
    <row r="4" spans="1:8" ht="13.5" x14ac:dyDescent="0.15">
      <c r="A4" s="65"/>
      <c r="B4" s="65"/>
      <c r="C4" s="65"/>
      <c r="D4" s="65"/>
      <c r="E4" s="65"/>
      <c r="F4" s="65"/>
      <c r="G4" s="65"/>
      <c r="H4" s="66" t="s">
        <v>28</v>
      </c>
    </row>
    <row r="5" spans="1:8" ht="33.75" x14ac:dyDescent="0.15">
      <c r="A5" s="67" t="s">
        <v>29</v>
      </c>
      <c r="B5" s="68" t="s">
        <v>272</v>
      </c>
      <c r="C5" s="68" t="s">
        <v>273</v>
      </c>
      <c r="D5" s="68" t="s">
        <v>274</v>
      </c>
      <c r="E5" s="68" t="s">
        <v>275</v>
      </c>
      <c r="F5" s="68" t="s">
        <v>276</v>
      </c>
      <c r="G5" s="68" t="s">
        <v>280</v>
      </c>
      <c r="H5" s="68" t="s">
        <v>277</v>
      </c>
    </row>
    <row r="6" spans="1:8" ht="10.5" customHeight="1" x14ac:dyDescent="0.15">
      <c r="A6" s="69" t="s">
        <v>30</v>
      </c>
      <c r="B6" s="70">
        <v>63199386098</v>
      </c>
      <c r="C6" s="70">
        <v>719663807</v>
      </c>
      <c r="D6" s="70">
        <v>1377691226</v>
      </c>
      <c r="E6" s="70">
        <v>62541358679</v>
      </c>
      <c r="F6" s="70">
        <v>29341920223</v>
      </c>
      <c r="G6" s="70">
        <v>1044112509</v>
      </c>
      <c r="H6" s="70">
        <v>33199438456</v>
      </c>
    </row>
    <row r="7" spans="1:8" ht="10.5" customHeight="1" x14ac:dyDescent="0.15">
      <c r="A7" s="69" t="s">
        <v>31</v>
      </c>
      <c r="B7" s="70">
        <v>16592101961</v>
      </c>
      <c r="C7" s="70">
        <v>97487179</v>
      </c>
      <c r="D7" s="70">
        <v>382915926</v>
      </c>
      <c r="E7" s="70">
        <v>16306673214</v>
      </c>
      <c r="F7" s="70">
        <v>0</v>
      </c>
      <c r="G7" s="70">
        <v>0</v>
      </c>
      <c r="H7" s="70">
        <v>16306673214</v>
      </c>
    </row>
    <row r="8" spans="1:8" ht="10.5" customHeight="1" x14ac:dyDescent="0.15">
      <c r="A8" s="69" t="s">
        <v>33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spans="1:8" ht="10.5" customHeight="1" x14ac:dyDescent="0.15">
      <c r="A9" s="69" t="s">
        <v>34</v>
      </c>
      <c r="B9" s="70">
        <v>42112523679</v>
      </c>
      <c r="C9" s="70">
        <v>256091006</v>
      </c>
      <c r="D9" s="70">
        <v>781386300</v>
      </c>
      <c r="E9" s="70">
        <v>41587228385</v>
      </c>
      <c r="F9" s="70">
        <v>27678465380</v>
      </c>
      <c r="G9" s="70">
        <v>735471336</v>
      </c>
      <c r="H9" s="70">
        <v>13908763005</v>
      </c>
    </row>
    <row r="10" spans="1:8" ht="10.5" customHeight="1" x14ac:dyDescent="0.15">
      <c r="A10" s="69" t="s">
        <v>35</v>
      </c>
      <c r="B10" s="70">
        <v>2730791347</v>
      </c>
      <c r="C10" s="70">
        <v>81156900</v>
      </c>
      <c r="D10" s="70">
        <v>0</v>
      </c>
      <c r="E10" s="70">
        <v>2811948247</v>
      </c>
      <c r="F10" s="70">
        <v>924469330</v>
      </c>
      <c r="G10" s="70">
        <v>196117694</v>
      </c>
      <c r="H10" s="70">
        <v>1887478917</v>
      </c>
    </row>
    <row r="11" spans="1:8" ht="10.5" customHeight="1" x14ac:dyDescent="0.15">
      <c r="A11" s="69" t="s">
        <v>36</v>
      </c>
      <c r="B11" s="70">
        <v>1608618611</v>
      </c>
      <c r="C11" s="70">
        <v>142883222</v>
      </c>
      <c r="D11" s="70">
        <v>1210000</v>
      </c>
      <c r="E11" s="70">
        <v>1750291833</v>
      </c>
      <c r="F11" s="70">
        <v>738985513</v>
      </c>
      <c r="G11" s="70">
        <v>112523479</v>
      </c>
      <c r="H11" s="70">
        <v>1011306320</v>
      </c>
    </row>
    <row r="12" spans="1:8" ht="10.5" customHeight="1" x14ac:dyDescent="0.15">
      <c r="A12" s="69" t="s">
        <v>37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</row>
    <row r="13" spans="1:8" ht="10.5" customHeight="1" x14ac:dyDescent="0.15">
      <c r="A13" s="69" t="s">
        <v>38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</row>
    <row r="14" spans="1:8" ht="10.5" customHeight="1" x14ac:dyDescent="0.15">
      <c r="A14" s="69" t="s">
        <v>39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</row>
    <row r="15" spans="1:8" ht="10.5" customHeight="1" x14ac:dyDescent="0.15">
      <c r="A15" s="69" t="s">
        <v>40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</row>
    <row r="16" spans="1:8" ht="10.5" customHeight="1" x14ac:dyDescent="0.15">
      <c r="A16" s="69" t="s">
        <v>41</v>
      </c>
      <c r="B16" s="70">
        <v>155350500</v>
      </c>
      <c r="C16" s="70">
        <v>142045500</v>
      </c>
      <c r="D16" s="70">
        <v>212179000</v>
      </c>
      <c r="E16" s="70">
        <v>85217000</v>
      </c>
      <c r="F16" s="70">
        <v>0</v>
      </c>
      <c r="G16" s="70">
        <v>0</v>
      </c>
      <c r="H16" s="70">
        <v>85217000</v>
      </c>
    </row>
    <row r="17" spans="1:8" ht="10.5" customHeight="1" x14ac:dyDescent="0.15">
      <c r="A17" s="69" t="s">
        <v>42</v>
      </c>
      <c r="B17" s="70">
        <v>314739164070</v>
      </c>
      <c r="C17" s="70">
        <v>3206322403</v>
      </c>
      <c r="D17" s="70">
        <v>12333310706</v>
      </c>
      <c r="E17" s="70">
        <v>305612175767</v>
      </c>
      <c r="F17" s="70">
        <v>199421692769</v>
      </c>
      <c r="G17" s="70">
        <v>6257417726</v>
      </c>
      <c r="H17" s="70">
        <v>106190482998</v>
      </c>
    </row>
    <row r="18" spans="1:8" ht="10.5" customHeight="1" x14ac:dyDescent="0.15">
      <c r="A18" s="69" t="s">
        <v>43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</row>
    <row r="19" spans="1:8" ht="10.5" customHeight="1" x14ac:dyDescent="0.15">
      <c r="A19" s="69" t="s">
        <v>44</v>
      </c>
      <c r="B19" s="70">
        <v>989032907</v>
      </c>
      <c r="C19" s="70">
        <v>15607376</v>
      </c>
      <c r="D19" s="70">
        <v>0</v>
      </c>
      <c r="E19" s="70">
        <v>1004640283</v>
      </c>
      <c r="F19" s="70">
        <v>0</v>
      </c>
      <c r="G19" s="70">
        <v>0</v>
      </c>
      <c r="H19" s="70">
        <v>1004640283</v>
      </c>
    </row>
    <row r="20" spans="1:8" ht="10.5" customHeight="1" x14ac:dyDescent="0.15">
      <c r="A20" s="69" t="s">
        <v>45</v>
      </c>
      <c r="B20" s="70">
        <v>165647742</v>
      </c>
      <c r="C20" s="70">
        <v>0</v>
      </c>
      <c r="D20" s="70">
        <v>0</v>
      </c>
      <c r="E20" s="70">
        <v>165647742</v>
      </c>
      <c r="F20" s="70">
        <v>0</v>
      </c>
      <c r="G20" s="70">
        <v>0</v>
      </c>
      <c r="H20" s="70">
        <v>165647742</v>
      </c>
    </row>
    <row r="21" spans="1:8" ht="10.5" customHeight="1" x14ac:dyDescent="0.15">
      <c r="A21" s="69" t="s">
        <v>46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</row>
    <row r="22" spans="1:8" ht="10.5" customHeight="1" x14ac:dyDescent="0.15">
      <c r="A22" s="69" t="s">
        <v>47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</row>
    <row r="23" spans="1:8" ht="10.5" customHeight="1" x14ac:dyDescent="0.15">
      <c r="A23" s="69" t="s">
        <v>48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</row>
    <row r="24" spans="1:8" ht="10.5" customHeight="1" x14ac:dyDescent="0.15">
      <c r="A24" s="69" t="s">
        <v>49</v>
      </c>
      <c r="B24" s="70">
        <v>5177513946</v>
      </c>
      <c r="C24" s="70">
        <v>0</v>
      </c>
      <c r="D24" s="70">
        <v>0</v>
      </c>
      <c r="E24" s="70">
        <v>5177513946</v>
      </c>
      <c r="F24" s="70">
        <v>0</v>
      </c>
      <c r="G24" s="70">
        <v>0</v>
      </c>
      <c r="H24" s="70">
        <v>5177513946</v>
      </c>
    </row>
    <row r="25" spans="1:8" ht="10.5" customHeight="1" x14ac:dyDescent="0.15">
      <c r="A25" s="69" t="s">
        <v>50</v>
      </c>
      <c r="B25" s="70">
        <v>5412653790</v>
      </c>
      <c r="C25" s="70">
        <v>1334766</v>
      </c>
      <c r="D25" s="70">
        <v>0</v>
      </c>
      <c r="E25" s="70">
        <v>5413988556</v>
      </c>
      <c r="F25" s="70">
        <v>0</v>
      </c>
      <c r="G25" s="70">
        <v>0</v>
      </c>
      <c r="H25" s="70">
        <v>5413988556</v>
      </c>
    </row>
    <row r="26" spans="1:8" ht="10.5" customHeight="1" x14ac:dyDescent="0.15">
      <c r="A26" s="69" t="s">
        <v>51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</row>
    <row r="27" spans="1:8" ht="10.5" customHeight="1" x14ac:dyDescent="0.15">
      <c r="A27" s="69" t="s">
        <v>52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</row>
    <row r="28" spans="1:8" ht="10.5" customHeight="1" x14ac:dyDescent="0.15">
      <c r="A28" s="69" t="s">
        <v>53</v>
      </c>
      <c r="B28" s="70">
        <v>0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</row>
    <row r="29" spans="1:8" ht="10.5" customHeight="1" x14ac:dyDescent="0.15">
      <c r="A29" s="69" t="s">
        <v>54</v>
      </c>
      <c r="B29" s="70">
        <v>0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</row>
    <row r="30" spans="1:8" ht="10.5" customHeight="1" x14ac:dyDescent="0.15">
      <c r="A30" s="69" t="s">
        <v>55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</row>
    <row r="31" spans="1:8" ht="10.5" customHeight="1" x14ac:dyDescent="0.15">
      <c r="A31" s="69" t="s">
        <v>56</v>
      </c>
      <c r="B31" s="70">
        <v>0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</row>
    <row r="32" spans="1:8" ht="10.5" customHeight="1" x14ac:dyDescent="0.15">
      <c r="A32" s="69" t="s">
        <v>57</v>
      </c>
      <c r="B32" s="70">
        <v>0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</row>
    <row r="33" spans="1:8" ht="10.5" customHeight="1" x14ac:dyDescent="0.15">
      <c r="A33" s="69" t="s">
        <v>58</v>
      </c>
      <c r="B33" s="70">
        <v>0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  <c r="H33" s="70">
        <v>0</v>
      </c>
    </row>
    <row r="34" spans="1:8" ht="10.5" customHeight="1" x14ac:dyDescent="0.15">
      <c r="A34" s="69" t="s">
        <v>59</v>
      </c>
      <c r="B34" s="70">
        <v>0</v>
      </c>
      <c r="C34" s="70">
        <v>5885000</v>
      </c>
      <c r="D34" s="70">
        <v>0</v>
      </c>
      <c r="E34" s="70">
        <v>5885000</v>
      </c>
      <c r="F34" s="70">
        <v>0</v>
      </c>
      <c r="G34" s="70">
        <v>0</v>
      </c>
      <c r="H34" s="70">
        <v>5885000</v>
      </c>
    </row>
    <row r="35" spans="1:8" ht="10.5" customHeight="1" x14ac:dyDescent="0.15">
      <c r="A35" s="69" t="s">
        <v>60</v>
      </c>
      <c r="B35" s="70">
        <v>0</v>
      </c>
      <c r="C35" s="70">
        <v>0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</row>
    <row r="36" spans="1:8" ht="10.5" customHeight="1" x14ac:dyDescent="0.15">
      <c r="A36" s="69" t="s">
        <v>61</v>
      </c>
      <c r="B36" s="70">
        <v>0</v>
      </c>
      <c r="C36" s="70">
        <v>0</v>
      </c>
      <c r="D36" s="70">
        <v>0</v>
      </c>
      <c r="E36" s="70">
        <v>0</v>
      </c>
      <c r="F36" s="70">
        <v>0</v>
      </c>
      <c r="G36" s="70">
        <v>0</v>
      </c>
      <c r="H36" s="70">
        <v>0</v>
      </c>
    </row>
    <row r="37" spans="1:8" ht="10.5" customHeight="1" x14ac:dyDescent="0.15">
      <c r="A37" s="69" t="s">
        <v>62</v>
      </c>
      <c r="B37" s="70">
        <v>0</v>
      </c>
      <c r="C37" s="70">
        <v>0</v>
      </c>
      <c r="D37" s="70">
        <v>0</v>
      </c>
      <c r="E37" s="70">
        <v>0</v>
      </c>
      <c r="F37" s="70">
        <v>0</v>
      </c>
      <c r="G37" s="70">
        <v>0</v>
      </c>
      <c r="H37" s="70">
        <v>0</v>
      </c>
    </row>
    <row r="38" spans="1:8" ht="10.5" customHeight="1" x14ac:dyDescent="0.15">
      <c r="A38" s="69" t="s">
        <v>63</v>
      </c>
      <c r="B38" s="70">
        <v>167601921</v>
      </c>
      <c r="C38" s="70">
        <v>1853050</v>
      </c>
      <c r="D38" s="70">
        <v>0</v>
      </c>
      <c r="E38" s="70">
        <v>169454971</v>
      </c>
      <c r="F38" s="70">
        <v>150821541</v>
      </c>
      <c r="G38" s="70">
        <v>2157592</v>
      </c>
      <c r="H38" s="70">
        <v>18633430</v>
      </c>
    </row>
    <row r="39" spans="1:8" ht="10.5" customHeight="1" x14ac:dyDescent="0.15">
      <c r="A39" s="69" t="s">
        <v>64</v>
      </c>
      <c r="B39" s="70">
        <v>1606043069</v>
      </c>
      <c r="C39" s="70">
        <v>27567607</v>
      </c>
      <c r="D39" s="70">
        <v>390111</v>
      </c>
      <c r="E39" s="70">
        <v>1633220565</v>
      </c>
      <c r="F39" s="70">
        <v>267253296</v>
      </c>
      <c r="G39" s="70">
        <v>68807768</v>
      </c>
      <c r="H39" s="70">
        <v>1365967269</v>
      </c>
    </row>
    <row r="40" spans="1:8" ht="10.5" customHeight="1" x14ac:dyDescent="0.15">
      <c r="A40" s="69" t="s">
        <v>65</v>
      </c>
      <c r="B40" s="70">
        <v>0</v>
      </c>
      <c r="C40" s="70">
        <v>0</v>
      </c>
      <c r="D40" s="70">
        <v>0</v>
      </c>
      <c r="E40" s="70">
        <v>0</v>
      </c>
      <c r="F40" s="70">
        <v>0</v>
      </c>
      <c r="G40" s="70">
        <v>0</v>
      </c>
      <c r="H40" s="70">
        <v>0</v>
      </c>
    </row>
    <row r="41" spans="1:8" ht="10.5" customHeight="1" x14ac:dyDescent="0.15">
      <c r="A41" s="69" t="s">
        <v>66</v>
      </c>
      <c r="B41" s="70">
        <v>0</v>
      </c>
      <c r="C41" s="70">
        <v>0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</row>
    <row r="42" spans="1:8" ht="10.5" customHeight="1" x14ac:dyDescent="0.15">
      <c r="A42" s="69" t="s">
        <v>67</v>
      </c>
      <c r="B42" s="70">
        <v>0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</row>
    <row r="43" spans="1:8" ht="10.5" customHeight="1" x14ac:dyDescent="0.15">
      <c r="A43" s="69" t="s">
        <v>68</v>
      </c>
      <c r="B43" s="70">
        <v>0</v>
      </c>
      <c r="C43" s="70">
        <v>0</v>
      </c>
      <c r="D43" s="70">
        <v>0</v>
      </c>
      <c r="E43" s="70">
        <v>0</v>
      </c>
      <c r="F43" s="70">
        <v>0</v>
      </c>
      <c r="G43" s="70">
        <v>0</v>
      </c>
      <c r="H43" s="70">
        <v>0</v>
      </c>
    </row>
    <row r="44" spans="1:8" ht="10.5" customHeight="1" x14ac:dyDescent="0.15">
      <c r="A44" s="69" t="s">
        <v>69</v>
      </c>
      <c r="B44" s="70">
        <v>0</v>
      </c>
      <c r="C44" s="70">
        <v>0</v>
      </c>
      <c r="D44" s="70">
        <v>0</v>
      </c>
      <c r="E44" s="70">
        <v>0</v>
      </c>
      <c r="F44" s="70">
        <v>0</v>
      </c>
      <c r="G44" s="70">
        <v>0</v>
      </c>
      <c r="H44" s="70">
        <v>0</v>
      </c>
    </row>
    <row r="45" spans="1:8" ht="10.5" customHeight="1" x14ac:dyDescent="0.15">
      <c r="A45" s="69" t="s">
        <v>70</v>
      </c>
      <c r="B45" s="70">
        <v>563360000</v>
      </c>
      <c r="C45" s="70">
        <v>0</v>
      </c>
      <c r="D45" s="70">
        <v>0</v>
      </c>
      <c r="E45" s="70">
        <v>563360000</v>
      </c>
      <c r="F45" s="70">
        <v>371817600</v>
      </c>
      <c r="G45" s="70">
        <v>11267200</v>
      </c>
      <c r="H45" s="70">
        <v>191542400</v>
      </c>
    </row>
    <row r="46" spans="1:8" ht="10.5" customHeight="1" x14ac:dyDescent="0.15">
      <c r="A46" s="69" t="s">
        <v>71</v>
      </c>
      <c r="B46" s="70">
        <v>9930390281</v>
      </c>
      <c r="C46" s="70">
        <v>5940000</v>
      </c>
      <c r="D46" s="70">
        <v>0</v>
      </c>
      <c r="E46" s="70">
        <v>9936330281</v>
      </c>
      <c r="F46" s="70">
        <v>5900060994</v>
      </c>
      <c r="G46" s="70">
        <v>160846230</v>
      </c>
      <c r="H46" s="70">
        <v>4036269287</v>
      </c>
    </row>
    <row r="47" spans="1:8" ht="10.5" customHeight="1" x14ac:dyDescent="0.15">
      <c r="A47" s="69" t="s">
        <v>72</v>
      </c>
      <c r="B47" s="70">
        <v>245507909004</v>
      </c>
      <c r="C47" s="70">
        <v>67245900</v>
      </c>
      <c r="D47" s="70">
        <v>0</v>
      </c>
      <c r="E47" s="70">
        <v>245575154904</v>
      </c>
      <c r="F47" s="70">
        <v>184530936873</v>
      </c>
      <c r="G47" s="70">
        <v>4910401392</v>
      </c>
      <c r="H47" s="70">
        <v>61044218031</v>
      </c>
    </row>
    <row r="48" spans="1:8" ht="10.5" customHeight="1" x14ac:dyDescent="0.15">
      <c r="A48" s="69" t="s">
        <v>73</v>
      </c>
      <c r="B48" s="70">
        <v>0</v>
      </c>
      <c r="C48" s="70">
        <v>26240500</v>
      </c>
      <c r="D48" s="70">
        <v>0</v>
      </c>
      <c r="E48" s="70">
        <v>26240500</v>
      </c>
      <c r="F48" s="70">
        <v>0</v>
      </c>
      <c r="G48" s="70">
        <v>0</v>
      </c>
      <c r="H48" s="70">
        <v>26240500</v>
      </c>
    </row>
    <row r="49" spans="1:8" ht="10.5" customHeight="1" x14ac:dyDescent="0.15">
      <c r="A49" s="69" t="s">
        <v>74</v>
      </c>
      <c r="B49" s="70">
        <v>0</v>
      </c>
      <c r="C49" s="70">
        <v>0</v>
      </c>
      <c r="D49" s="70">
        <v>0</v>
      </c>
      <c r="E49" s="70">
        <v>0</v>
      </c>
      <c r="F49" s="70">
        <v>0</v>
      </c>
      <c r="G49" s="70">
        <v>0</v>
      </c>
      <c r="H49" s="70">
        <v>0</v>
      </c>
    </row>
    <row r="50" spans="1:8" ht="10.5" customHeight="1" x14ac:dyDescent="0.15">
      <c r="A50" s="69" t="s">
        <v>75</v>
      </c>
      <c r="B50" s="70">
        <v>0</v>
      </c>
      <c r="C50" s="70">
        <v>0</v>
      </c>
      <c r="D50" s="70">
        <v>0</v>
      </c>
      <c r="E50" s="70">
        <v>0</v>
      </c>
      <c r="F50" s="70">
        <v>0</v>
      </c>
      <c r="G50" s="70">
        <v>0</v>
      </c>
      <c r="H50" s="70">
        <v>0</v>
      </c>
    </row>
    <row r="51" spans="1:8" ht="10.5" customHeight="1" x14ac:dyDescent="0.15">
      <c r="A51" s="69" t="s">
        <v>76</v>
      </c>
      <c r="B51" s="70">
        <v>0</v>
      </c>
      <c r="C51" s="70">
        <v>0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</row>
    <row r="52" spans="1:8" ht="10.5" customHeight="1" x14ac:dyDescent="0.15">
      <c r="A52" s="69" t="s">
        <v>77</v>
      </c>
      <c r="B52" s="70">
        <v>1007113458</v>
      </c>
      <c r="C52" s="70">
        <v>229473201</v>
      </c>
      <c r="D52" s="70">
        <v>1051000</v>
      </c>
      <c r="E52" s="70">
        <v>1235535659</v>
      </c>
      <c r="F52" s="70">
        <v>926345596</v>
      </c>
      <c r="G52" s="70">
        <v>12291496</v>
      </c>
      <c r="H52" s="70">
        <v>309190063</v>
      </c>
    </row>
    <row r="53" spans="1:8" ht="10.5" customHeight="1" x14ac:dyDescent="0.15">
      <c r="A53" s="69" t="s">
        <v>78</v>
      </c>
      <c r="B53" s="70">
        <v>18880635791</v>
      </c>
      <c r="C53" s="70">
        <v>214214655</v>
      </c>
      <c r="D53" s="70">
        <v>351942</v>
      </c>
      <c r="E53" s="70">
        <v>19094498504</v>
      </c>
      <c r="F53" s="70">
        <v>3595533662</v>
      </c>
      <c r="G53" s="70">
        <v>753218656</v>
      </c>
      <c r="H53" s="70">
        <v>15498964842</v>
      </c>
    </row>
    <row r="54" spans="1:8" ht="10.5" customHeight="1" x14ac:dyDescent="0.15">
      <c r="A54" s="69" t="s">
        <v>79</v>
      </c>
      <c r="B54" s="70">
        <v>0</v>
      </c>
      <c r="C54" s="70">
        <v>0</v>
      </c>
      <c r="D54" s="70">
        <v>0</v>
      </c>
      <c r="E54" s="70">
        <v>0</v>
      </c>
      <c r="F54" s="70">
        <v>0</v>
      </c>
      <c r="G54" s="70">
        <v>0</v>
      </c>
      <c r="H54" s="70">
        <v>0</v>
      </c>
    </row>
    <row r="55" spans="1:8" ht="10.5" customHeight="1" x14ac:dyDescent="0.15">
      <c r="A55" s="69" t="s">
        <v>80</v>
      </c>
      <c r="B55" s="70">
        <v>0</v>
      </c>
      <c r="C55" s="70">
        <v>0</v>
      </c>
      <c r="D55" s="70">
        <v>0</v>
      </c>
      <c r="E55" s="70">
        <v>0</v>
      </c>
      <c r="F55" s="70">
        <v>0</v>
      </c>
      <c r="G55" s="70">
        <v>0</v>
      </c>
      <c r="H55" s="70">
        <v>0</v>
      </c>
    </row>
    <row r="56" spans="1:8" ht="10.5" customHeight="1" x14ac:dyDescent="0.15">
      <c r="A56" s="69" t="s">
        <v>81</v>
      </c>
      <c r="B56" s="70">
        <v>217975900</v>
      </c>
      <c r="C56" s="70">
        <v>0</v>
      </c>
      <c r="D56" s="70">
        <v>0</v>
      </c>
      <c r="E56" s="70">
        <v>217975900</v>
      </c>
      <c r="F56" s="70">
        <v>104780761</v>
      </c>
      <c r="G56" s="70">
        <v>3042381</v>
      </c>
      <c r="H56" s="70">
        <v>113195139</v>
      </c>
    </row>
    <row r="57" spans="1:8" ht="10.5" customHeight="1" x14ac:dyDescent="0.15">
      <c r="A57" s="69" t="s">
        <v>82</v>
      </c>
      <c r="B57" s="70">
        <v>1476508534</v>
      </c>
      <c r="C57" s="70">
        <v>0</v>
      </c>
      <c r="D57" s="70">
        <v>0</v>
      </c>
      <c r="E57" s="70">
        <v>1476508534</v>
      </c>
      <c r="F57" s="70">
        <v>1186149859</v>
      </c>
      <c r="G57" s="70">
        <v>27993646</v>
      </c>
      <c r="H57" s="70">
        <v>290358675</v>
      </c>
    </row>
    <row r="58" spans="1:8" ht="10.5" customHeight="1" x14ac:dyDescent="0.15">
      <c r="A58" s="69" t="s">
        <v>83</v>
      </c>
      <c r="B58" s="70">
        <v>91843145</v>
      </c>
      <c r="C58" s="70">
        <v>0</v>
      </c>
      <c r="D58" s="70">
        <v>0</v>
      </c>
      <c r="E58" s="70">
        <v>91843145</v>
      </c>
      <c r="F58" s="70">
        <v>80798336</v>
      </c>
      <c r="G58" s="70">
        <v>1580661</v>
      </c>
      <c r="H58" s="70">
        <v>11044809</v>
      </c>
    </row>
    <row r="59" spans="1:8" ht="10.5" customHeight="1" x14ac:dyDescent="0.15">
      <c r="A59" s="69" t="s">
        <v>84</v>
      </c>
      <c r="B59" s="70">
        <v>16652272577</v>
      </c>
      <c r="C59" s="70">
        <v>206177890</v>
      </c>
      <c r="D59" s="70">
        <v>11134655701</v>
      </c>
      <c r="E59" s="70">
        <v>5723794766</v>
      </c>
      <c r="F59" s="70">
        <v>1302477208</v>
      </c>
      <c r="G59" s="70">
        <v>117359867</v>
      </c>
      <c r="H59" s="70">
        <v>4421317558</v>
      </c>
    </row>
    <row r="60" spans="1:8" ht="10.5" customHeight="1" x14ac:dyDescent="0.15">
      <c r="A60" s="69" t="s">
        <v>85</v>
      </c>
      <c r="B60" s="70">
        <v>4078195315</v>
      </c>
      <c r="C60" s="70">
        <v>799654832</v>
      </c>
      <c r="D60" s="70">
        <v>128275780</v>
      </c>
      <c r="E60" s="70">
        <v>4749574367</v>
      </c>
      <c r="F60" s="70">
        <v>1004717043</v>
      </c>
      <c r="G60" s="70">
        <v>188450837</v>
      </c>
      <c r="H60" s="70">
        <v>3744857324</v>
      </c>
    </row>
    <row r="61" spans="1:8" ht="10.5" customHeight="1" x14ac:dyDescent="0.15">
      <c r="A61" s="69" t="s">
        <v>86</v>
      </c>
      <c r="B61" s="70">
        <v>2814466690</v>
      </c>
      <c r="C61" s="70">
        <v>1605127626</v>
      </c>
      <c r="D61" s="70">
        <v>1068586172</v>
      </c>
      <c r="E61" s="70">
        <v>3351008144</v>
      </c>
      <c r="F61" s="70">
        <v>0</v>
      </c>
      <c r="G61" s="70">
        <v>0</v>
      </c>
      <c r="H61" s="70">
        <v>3351008144</v>
      </c>
    </row>
    <row r="62" spans="1:8" ht="10.5" customHeight="1" x14ac:dyDescent="0.15">
      <c r="A62" s="69" t="s">
        <v>87</v>
      </c>
      <c r="B62" s="70">
        <v>1428220748</v>
      </c>
      <c r="C62" s="70">
        <v>7303780</v>
      </c>
      <c r="D62" s="70">
        <v>32406226</v>
      </c>
      <c r="E62" s="70">
        <v>1403118302</v>
      </c>
      <c r="F62" s="70">
        <v>771171255</v>
      </c>
      <c r="G62" s="70">
        <v>107216477</v>
      </c>
      <c r="H62" s="70">
        <v>631947047</v>
      </c>
    </row>
    <row r="63" spans="1:8" ht="10.5" customHeight="1" x14ac:dyDescent="0.15">
      <c r="A63" s="69" t="s">
        <v>88</v>
      </c>
      <c r="B63" s="70">
        <v>0</v>
      </c>
      <c r="C63" s="70">
        <v>0</v>
      </c>
      <c r="D63" s="70">
        <v>0</v>
      </c>
      <c r="E63" s="70">
        <v>0</v>
      </c>
      <c r="F63" s="70">
        <v>0</v>
      </c>
      <c r="G63" s="70">
        <v>0</v>
      </c>
      <c r="H63" s="70">
        <v>0</v>
      </c>
    </row>
    <row r="64" spans="1:8" ht="10.5" customHeight="1" x14ac:dyDescent="0.15">
      <c r="A64" s="69" t="s">
        <v>89</v>
      </c>
      <c r="B64" s="70">
        <v>1112796745</v>
      </c>
      <c r="C64" s="70">
        <v>7303780</v>
      </c>
      <c r="D64" s="70">
        <v>32406226</v>
      </c>
      <c r="E64" s="70">
        <v>1087694299</v>
      </c>
      <c r="F64" s="70">
        <v>771171255</v>
      </c>
      <c r="G64" s="70">
        <v>107216477</v>
      </c>
      <c r="H64" s="70">
        <v>316523044</v>
      </c>
    </row>
    <row r="65" spans="1:8" ht="10.5" customHeight="1" x14ac:dyDescent="0.15">
      <c r="A65" s="69" t="s">
        <v>90</v>
      </c>
      <c r="B65" s="70">
        <v>315424003</v>
      </c>
      <c r="C65" s="70">
        <v>0</v>
      </c>
      <c r="D65" s="70">
        <v>0</v>
      </c>
      <c r="E65" s="70">
        <v>315424003</v>
      </c>
      <c r="F65" s="70">
        <v>0</v>
      </c>
      <c r="G65" s="70">
        <v>0</v>
      </c>
      <c r="H65" s="70">
        <v>315424003</v>
      </c>
    </row>
    <row r="66" spans="1:8" ht="10.5" customHeight="1" x14ac:dyDescent="0.15">
      <c r="A66" s="69" t="s">
        <v>8</v>
      </c>
      <c r="B66" s="70">
        <v>671170373233</v>
      </c>
      <c r="C66" s="70">
        <v>3933289990</v>
      </c>
      <c r="D66" s="70">
        <v>13743408158</v>
      </c>
      <c r="E66" s="70">
        <v>369556652748</v>
      </c>
      <c r="F66" s="70">
        <v>229534784247</v>
      </c>
      <c r="G66" s="70">
        <v>7408746712</v>
      </c>
      <c r="H66" s="70">
        <v>140021868501</v>
      </c>
    </row>
  </sheetData>
  <mergeCells count="1">
    <mergeCell ref="A1:H1"/>
  </mergeCells>
  <phoneticPr fontId="4"/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66"/>
  <sheetViews>
    <sheetView view="pageBreakPreview" topLeftCell="A10" zoomScale="80" zoomScaleNormal="100" zoomScaleSheetLayoutView="80" workbookViewId="0">
      <selection activeCell="B6" sqref="B6:H66"/>
    </sheetView>
  </sheetViews>
  <sheetFormatPr defaultColWidth="8.875" defaultRowHeight="11.25" outlineLevelCol="1" x14ac:dyDescent="0.15"/>
  <cols>
    <col min="1" max="1" width="34.25" style="71" customWidth="1"/>
    <col min="2" max="8" width="24.875" style="71" customWidth="1"/>
    <col min="9" max="9" width="1.125" style="6" customWidth="1"/>
    <col min="10" max="10" width="30.75" style="71" hidden="1" customWidth="1" outlineLevel="1"/>
    <col min="11" max="17" width="24.875" style="71" hidden="1" customWidth="1" outlineLevel="1"/>
    <col min="18" max="18" width="1.125" style="6" hidden="1" customWidth="1" outlineLevel="1"/>
    <col min="19" max="19" width="34.25" style="71" customWidth="1" collapsed="1"/>
    <col min="20" max="26" width="24.875" style="71" customWidth="1"/>
    <col min="27" max="27" width="1.125" style="6" customWidth="1"/>
    <col min="28" max="28" width="34.25" style="71" customWidth="1"/>
    <col min="29" max="35" width="24.875" style="71" customWidth="1"/>
    <col min="36" max="36" width="1.125" style="6" customWidth="1"/>
    <col min="37" max="37" width="34.25" style="71" customWidth="1"/>
    <col min="38" max="44" width="24.875" style="71" customWidth="1"/>
    <col min="45" max="45" width="1.125" style="6" customWidth="1"/>
    <col min="46" max="46" width="34.25" style="71" customWidth="1"/>
    <col min="47" max="53" width="24.875" style="71" customWidth="1"/>
    <col min="54" max="54" width="1.125" style="6" customWidth="1"/>
    <col min="55" max="16384" width="8.875" style="6"/>
  </cols>
  <sheetData>
    <row r="1" spans="1:53" ht="21" x14ac:dyDescent="0.15">
      <c r="A1" s="150" t="s">
        <v>26</v>
      </c>
      <c r="B1" s="150"/>
      <c r="C1" s="150"/>
      <c r="D1" s="150"/>
      <c r="E1" s="150"/>
      <c r="F1" s="150"/>
      <c r="G1" s="150"/>
      <c r="H1" s="150"/>
      <c r="J1" s="150" t="s">
        <v>26</v>
      </c>
      <c r="K1" s="150"/>
      <c r="L1" s="150"/>
      <c r="M1" s="150"/>
      <c r="N1" s="150"/>
      <c r="O1" s="150"/>
      <c r="P1" s="150"/>
      <c r="Q1" s="150"/>
      <c r="S1" s="150" t="s">
        <v>26</v>
      </c>
      <c r="T1" s="150"/>
      <c r="U1" s="150"/>
      <c r="V1" s="150"/>
      <c r="W1" s="150"/>
      <c r="X1" s="150"/>
      <c r="Y1" s="150"/>
      <c r="Z1" s="150"/>
      <c r="AB1" s="150" t="s">
        <v>26</v>
      </c>
      <c r="AC1" s="150"/>
      <c r="AD1" s="150"/>
      <c r="AE1" s="150"/>
      <c r="AF1" s="150"/>
      <c r="AG1" s="150"/>
      <c r="AH1" s="150"/>
      <c r="AI1" s="150"/>
      <c r="AK1" s="150" t="s">
        <v>26</v>
      </c>
      <c r="AL1" s="150"/>
      <c r="AM1" s="150"/>
      <c r="AN1" s="150"/>
      <c r="AO1" s="150"/>
      <c r="AP1" s="150"/>
      <c r="AQ1" s="150"/>
      <c r="AR1" s="150"/>
      <c r="AT1" s="150" t="s">
        <v>26</v>
      </c>
      <c r="AU1" s="150"/>
      <c r="AV1" s="150"/>
      <c r="AW1" s="150"/>
      <c r="AX1" s="150"/>
      <c r="AY1" s="150"/>
      <c r="AZ1" s="150"/>
      <c r="BA1" s="150"/>
    </row>
    <row r="2" spans="1:53" ht="13.15" customHeight="1" x14ac:dyDescent="0.15">
      <c r="A2" s="65" t="s">
        <v>341</v>
      </c>
      <c r="B2" s="65"/>
      <c r="C2" s="65"/>
      <c r="D2" s="65"/>
      <c r="E2" s="65"/>
      <c r="F2" s="65"/>
      <c r="G2" s="65"/>
      <c r="H2" s="66" t="str">
        <f>'１．①有形固定資産の明細 (公営企業含む)'!H2</f>
        <v>年度：令和６年度</v>
      </c>
      <c r="J2" s="65" t="s">
        <v>230</v>
      </c>
      <c r="K2" s="65"/>
      <c r="L2" s="65"/>
      <c r="M2" s="65"/>
      <c r="N2" s="65"/>
      <c r="O2" s="65"/>
      <c r="P2" s="65"/>
      <c r="Q2" s="66" t="s">
        <v>261</v>
      </c>
      <c r="S2" s="65" t="s">
        <v>341</v>
      </c>
      <c r="T2" s="65"/>
      <c r="U2" s="65"/>
      <c r="V2" s="65"/>
      <c r="W2" s="65"/>
      <c r="X2" s="65"/>
      <c r="Y2" s="65"/>
      <c r="Z2" s="66" t="str">
        <f>$H$2</f>
        <v>年度：令和６年度</v>
      </c>
      <c r="AB2" s="65" t="s">
        <v>341</v>
      </c>
      <c r="AC2" s="65"/>
      <c r="AD2" s="65"/>
      <c r="AE2" s="65"/>
      <c r="AF2" s="65"/>
      <c r="AG2" s="65"/>
      <c r="AH2" s="65"/>
      <c r="AI2" s="66" t="str">
        <f>$H$2</f>
        <v>年度：令和６年度</v>
      </c>
      <c r="AK2" s="65" t="s">
        <v>341</v>
      </c>
      <c r="AL2" s="65"/>
      <c r="AM2" s="65"/>
      <c r="AN2" s="65"/>
      <c r="AO2" s="65"/>
      <c r="AP2" s="65"/>
      <c r="AQ2" s="65"/>
      <c r="AR2" s="66" t="str">
        <f>$H$2</f>
        <v>年度：令和６年度</v>
      </c>
      <c r="AT2" s="65" t="s">
        <v>341</v>
      </c>
      <c r="AU2" s="65"/>
      <c r="AV2" s="65"/>
      <c r="AW2" s="65"/>
      <c r="AX2" s="65"/>
      <c r="AY2" s="65"/>
      <c r="AZ2" s="65"/>
      <c r="BA2" s="66" t="str">
        <f>$H$2</f>
        <v>年度：令和６年度</v>
      </c>
    </row>
    <row r="3" spans="1:53" ht="13.5" x14ac:dyDescent="0.15">
      <c r="A3" s="65" t="s">
        <v>209</v>
      </c>
      <c r="B3" s="65"/>
      <c r="C3" s="65"/>
      <c r="D3" s="65"/>
      <c r="E3" s="65"/>
      <c r="F3" s="65"/>
      <c r="G3" s="65"/>
      <c r="H3" s="65"/>
      <c r="J3" s="65" t="s">
        <v>232</v>
      </c>
      <c r="K3" s="65"/>
      <c r="L3" s="65"/>
      <c r="M3" s="65"/>
      <c r="N3" s="65"/>
      <c r="O3" s="65"/>
      <c r="P3" s="65"/>
      <c r="Q3" s="65"/>
      <c r="S3" s="65" t="s">
        <v>347</v>
      </c>
      <c r="T3" s="65"/>
      <c r="U3" s="65"/>
      <c r="V3" s="65"/>
      <c r="W3" s="65"/>
      <c r="X3" s="65"/>
      <c r="Y3" s="65"/>
      <c r="Z3" s="65"/>
      <c r="AB3" s="65" t="s">
        <v>343</v>
      </c>
      <c r="AC3" s="65"/>
      <c r="AD3" s="65"/>
      <c r="AE3" s="65"/>
      <c r="AF3" s="65"/>
      <c r="AG3" s="65"/>
      <c r="AH3" s="65"/>
      <c r="AI3" s="65"/>
      <c r="AK3" s="65" t="s">
        <v>344</v>
      </c>
      <c r="AL3" s="65"/>
      <c r="AM3" s="65"/>
      <c r="AN3" s="65"/>
      <c r="AO3" s="65"/>
      <c r="AP3" s="65"/>
      <c r="AQ3" s="65"/>
      <c r="AR3" s="65"/>
      <c r="AT3" s="65" t="s">
        <v>345</v>
      </c>
      <c r="AU3" s="65"/>
      <c r="AV3" s="65"/>
      <c r="AW3" s="65"/>
      <c r="AX3" s="65"/>
      <c r="AY3" s="65"/>
      <c r="AZ3" s="65"/>
      <c r="BA3" s="65"/>
    </row>
    <row r="4" spans="1:53" ht="13.5" x14ac:dyDescent="0.15">
      <c r="A4" s="65"/>
      <c r="B4" s="65"/>
      <c r="C4" s="65"/>
      <c r="D4" s="65"/>
      <c r="E4" s="65"/>
      <c r="F4" s="65"/>
      <c r="G4" s="65"/>
      <c r="H4" s="66" t="s">
        <v>28</v>
      </c>
      <c r="J4" s="65"/>
      <c r="K4" s="65"/>
      <c r="L4" s="65"/>
      <c r="M4" s="65"/>
      <c r="N4" s="65"/>
      <c r="O4" s="65"/>
      <c r="P4" s="65"/>
      <c r="Q4" s="66" t="s">
        <v>28</v>
      </c>
      <c r="S4" s="65"/>
      <c r="T4" s="65"/>
      <c r="U4" s="65"/>
      <c r="V4" s="65"/>
      <c r="W4" s="65"/>
      <c r="X4" s="65"/>
      <c r="Y4" s="65"/>
      <c r="Z4" s="66" t="s">
        <v>28</v>
      </c>
      <c r="AB4" s="65"/>
      <c r="AC4" s="65"/>
      <c r="AD4" s="65"/>
      <c r="AE4" s="65"/>
      <c r="AF4" s="65"/>
      <c r="AG4" s="65"/>
      <c r="AH4" s="65"/>
      <c r="AI4" s="66" t="s">
        <v>28</v>
      </c>
      <c r="AK4" s="65"/>
      <c r="AL4" s="65"/>
      <c r="AM4" s="65"/>
      <c r="AN4" s="65"/>
      <c r="AO4" s="65"/>
      <c r="AP4" s="65"/>
      <c r="AQ4" s="65"/>
      <c r="AR4" s="66" t="s">
        <v>28</v>
      </c>
      <c r="AT4" s="65"/>
      <c r="AU4" s="65"/>
      <c r="AV4" s="65"/>
      <c r="AW4" s="65"/>
      <c r="AX4" s="65"/>
      <c r="AY4" s="65"/>
      <c r="AZ4" s="65"/>
      <c r="BA4" s="66" t="s">
        <v>28</v>
      </c>
    </row>
    <row r="5" spans="1:53" ht="33.75" x14ac:dyDescent="0.15">
      <c r="A5" s="67" t="s">
        <v>29</v>
      </c>
      <c r="B5" s="68" t="s">
        <v>272</v>
      </c>
      <c r="C5" s="68" t="s">
        <v>273</v>
      </c>
      <c r="D5" s="68" t="s">
        <v>274</v>
      </c>
      <c r="E5" s="68" t="s">
        <v>275</v>
      </c>
      <c r="F5" s="68" t="s">
        <v>276</v>
      </c>
      <c r="G5" s="68" t="s">
        <v>280</v>
      </c>
      <c r="H5" s="68" t="s">
        <v>277</v>
      </c>
      <c r="J5" s="67" t="s">
        <v>29</v>
      </c>
      <c r="K5" s="68" t="s">
        <v>264</v>
      </c>
      <c r="L5" s="68" t="s">
        <v>265</v>
      </c>
      <c r="M5" s="68" t="s">
        <v>266</v>
      </c>
      <c r="N5" s="68" t="s">
        <v>267</v>
      </c>
      <c r="O5" s="68" t="s">
        <v>268</v>
      </c>
      <c r="P5" s="68" t="s">
        <v>269</v>
      </c>
      <c r="Q5" s="68" t="s">
        <v>263</v>
      </c>
      <c r="S5" s="67" t="s">
        <v>29</v>
      </c>
      <c r="T5" s="68" t="s">
        <v>272</v>
      </c>
      <c r="U5" s="68" t="s">
        <v>273</v>
      </c>
      <c r="V5" s="68" t="s">
        <v>274</v>
      </c>
      <c r="W5" s="68" t="s">
        <v>275</v>
      </c>
      <c r="X5" s="68" t="s">
        <v>276</v>
      </c>
      <c r="Y5" s="68" t="s">
        <v>280</v>
      </c>
      <c r="Z5" s="68" t="s">
        <v>277</v>
      </c>
      <c r="AB5" s="67" t="s">
        <v>29</v>
      </c>
      <c r="AC5" s="68" t="s">
        <v>272</v>
      </c>
      <c r="AD5" s="68" t="s">
        <v>273</v>
      </c>
      <c r="AE5" s="68" t="s">
        <v>274</v>
      </c>
      <c r="AF5" s="68" t="s">
        <v>275</v>
      </c>
      <c r="AG5" s="68" t="s">
        <v>276</v>
      </c>
      <c r="AH5" s="68" t="s">
        <v>280</v>
      </c>
      <c r="AI5" s="68" t="s">
        <v>277</v>
      </c>
      <c r="AK5" s="67" t="s">
        <v>29</v>
      </c>
      <c r="AL5" s="68" t="s">
        <v>272</v>
      </c>
      <c r="AM5" s="68" t="s">
        <v>273</v>
      </c>
      <c r="AN5" s="68" t="s">
        <v>274</v>
      </c>
      <c r="AO5" s="68" t="s">
        <v>275</v>
      </c>
      <c r="AP5" s="68" t="s">
        <v>276</v>
      </c>
      <c r="AQ5" s="68" t="s">
        <v>280</v>
      </c>
      <c r="AR5" s="68" t="s">
        <v>277</v>
      </c>
      <c r="AT5" s="67" t="s">
        <v>29</v>
      </c>
      <c r="AU5" s="68" t="s">
        <v>272</v>
      </c>
      <c r="AV5" s="68" t="s">
        <v>273</v>
      </c>
      <c r="AW5" s="68" t="s">
        <v>274</v>
      </c>
      <c r="AX5" s="68" t="s">
        <v>275</v>
      </c>
      <c r="AY5" s="68" t="s">
        <v>276</v>
      </c>
      <c r="AZ5" s="68" t="s">
        <v>280</v>
      </c>
      <c r="BA5" s="68" t="s">
        <v>277</v>
      </c>
    </row>
    <row r="6" spans="1:53" ht="10.5" customHeight="1" x14ac:dyDescent="0.15">
      <c r="A6" s="69" t="s">
        <v>30</v>
      </c>
      <c r="B6" s="70">
        <v>60530343569</v>
      </c>
      <c r="C6" s="70">
        <v>719663807</v>
      </c>
      <c r="D6" s="70">
        <v>481146697</v>
      </c>
      <c r="E6" s="70">
        <v>60768860679</v>
      </c>
      <c r="F6" s="70">
        <v>28666648340</v>
      </c>
      <c r="G6" s="70">
        <v>1022215217</v>
      </c>
      <c r="H6" s="70">
        <v>32102212339</v>
      </c>
      <c r="J6" s="69">
        <v>33287072025</v>
      </c>
      <c r="K6" s="70" t="s">
        <v>32</v>
      </c>
      <c r="L6" s="70" t="s">
        <v>32</v>
      </c>
      <c r="M6" s="70" t="s">
        <v>32</v>
      </c>
      <c r="N6" s="70" t="s">
        <v>32</v>
      </c>
      <c r="O6" s="70" t="s">
        <v>32</v>
      </c>
      <c r="P6" s="70" t="s">
        <v>32</v>
      </c>
      <c r="Q6" s="70" t="s">
        <v>32</v>
      </c>
      <c r="S6" s="69" t="s">
        <v>30</v>
      </c>
      <c r="T6" s="70" t="s">
        <v>32</v>
      </c>
      <c r="U6" s="70" t="s">
        <v>32</v>
      </c>
      <c r="V6" s="70" t="s">
        <v>32</v>
      </c>
      <c r="W6" s="70" t="s">
        <v>32</v>
      </c>
      <c r="X6" s="70" t="s">
        <v>32</v>
      </c>
      <c r="Y6" s="70" t="s">
        <v>32</v>
      </c>
      <c r="Z6" s="70" t="s">
        <v>32</v>
      </c>
      <c r="AB6" s="69" t="s">
        <v>30</v>
      </c>
      <c r="AC6" s="70">
        <v>1773708000</v>
      </c>
      <c r="AD6" s="70" t="s">
        <v>32</v>
      </c>
      <c r="AE6" s="70">
        <v>1210000</v>
      </c>
      <c r="AF6" s="70">
        <v>1772498000</v>
      </c>
      <c r="AG6" s="70">
        <v>675271883</v>
      </c>
      <c r="AH6" s="70">
        <v>21897292</v>
      </c>
      <c r="AI6" s="70">
        <v>1097226117</v>
      </c>
      <c r="AK6" s="69" t="s">
        <v>30</v>
      </c>
      <c r="AL6" s="70" t="s">
        <v>32</v>
      </c>
      <c r="AM6" s="70" t="s">
        <v>32</v>
      </c>
      <c r="AN6" s="70" t="s">
        <v>32</v>
      </c>
      <c r="AO6" s="70" t="s">
        <v>32</v>
      </c>
      <c r="AP6" s="70" t="s">
        <v>32</v>
      </c>
      <c r="AQ6" s="70" t="s">
        <v>32</v>
      </c>
      <c r="AR6" s="70" t="s">
        <v>32</v>
      </c>
      <c r="AT6" s="69" t="s">
        <v>30</v>
      </c>
      <c r="AU6" s="70" t="s">
        <v>32</v>
      </c>
      <c r="AV6" s="70" t="s">
        <v>32</v>
      </c>
      <c r="AW6" s="70" t="s">
        <v>32</v>
      </c>
      <c r="AX6" s="70" t="s">
        <v>32</v>
      </c>
      <c r="AY6" s="70" t="s">
        <v>32</v>
      </c>
      <c r="AZ6" s="70" t="s">
        <v>32</v>
      </c>
      <c r="BA6" s="70" t="s">
        <v>32</v>
      </c>
    </row>
    <row r="7" spans="1:53" ht="10.5" customHeight="1" x14ac:dyDescent="0.15">
      <c r="A7" s="69" t="s">
        <v>31</v>
      </c>
      <c r="B7" s="70">
        <v>15552206732</v>
      </c>
      <c r="C7" s="70">
        <v>97487179</v>
      </c>
      <c r="D7" s="70">
        <v>67817697</v>
      </c>
      <c r="E7" s="70">
        <v>15581876214</v>
      </c>
      <c r="F7" s="70" t="s">
        <v>32</v>
      </c>
      <c r="G7" s="70" t="s">
        <v>32</v>
      </c>
      <c r="H7" s="70">
        <v>15581876214</v>
      </c>
      <c r="J7" s="69">
        <v>15559307583</v>
      </c>
      <c r="K7" s="70" t="s">
        <v>32</v>
      </c>
      <c r="L7" s="70" t="s">
        <v>32</v>
      </c>
      <c r="M7" s="70" t="s">
        <v>32</v>
      </c>
      <c r="N7" s="70" t="s">
        <v>32</v>
      </c>
      <c r="O7" s="70" t="s">
        <v>32</v>
      </c>
      <c r="P7" s="70" t="s">
        <v>32</v>
      </c>
      <c r="Q7" s="70" t="s">
        <v>32</v>
      </c>
      <c r="S7" s="69" t="s">
        <v>31</v>
      </c>
      <c r="T7" s="70" t="s">
        <v>32</v>
      </c>
      <c r="U7" s="70" t="s">
        <v>32</v>
      </c>
      <c r="V7" s="70" t="s">
        <v>32</v>
      </c>
      <c r="W7" s="70" t="s">
        <v>32</v>
      </c>
      <c r="X7" s="70" t="s">
        <v>32</v>
      </c>
      <c r="Y7" s="70" t="s">
        <v>32</v>
      </c>
      <c r="Z7" s="70" t="s">
        <v>32</v>
      </c>
      <c r="AB7" s="69" t="s">
        <v>31</v>
      </c>
      <c r="AC7" s="70">
        <v>724797000</v>
      </c>
      <c r="AD7" s="70" t="s">
        <v>32</v>
      </c>
      <c r="AE7" s="70" t="s">
        <v>32</v>
      </c>
      <c r="AF7" s="70">
        <v>724797000</v>
      </c>
      <c r="AG7" s="70" t="s">
        <v>32</v>
      </c>
      <c r="AH7" s="70" t="s">
        <v>32</v>
      </c>
      <c r="AI7" s="70">
        <v>724797000</v>
      </c>
      <c r="AK7" s="69" t="s">
        <v>31</v>
      </c>
      <c r="AL7" s="70" t="s">
        <v>32</v>
      </c>
      <c r="AM7" s="70" t="s">
        <v>32</v>
      </c>
      <c r="AN7" s="70" t="s">
        <v>32</v>
      </c>
      <c r="AO7" s="70" t="s">
        <v>32</v>
      </c>
      <c r="AP7" s="70" t="s">
        <v>32</v>
      </c>
      <c r="AQ7" s="70" t="s">
        <v>32</v>
      </c>
      <c r="AR7" s="70" t="s">
        <v>32</v>
      </c>
      <c r="AT7" s="69" t="s">
        <v>31</v>
      </c>
      <c r="AU7" s="70" t="s">
        <v>32</v>
      </c>
      <c r="AV7" s="70" t="s">
        <v>32</v>
      </c>
      <c r="AW7" s="70" t="s">
        <v>32</v>
      </c>
      <c r="AX7" s="70" t="s">
        <v>32</v>
      </c>
      <c r="AY7" s="70" t="s">
        <v>32</v>
      </c>
      <c r="AZ7" s="70" t="s">
        <v>32</v>
      </c>
      <c r="BA7" s="70" t="s">
        <v>32</v>
      </c>
    </row>
    <row r="8" spans="1:53" ht="10.5" customHeight="1" x14ac:dyDescent="0.15">
      <c r="A8" s="69" t="s">
        <v>33</v>
      </c>
      <c r="B8" s="70" t="s">
        <v>32</v>
      </c>
      <c r="C8" s="70" t="s">
        <v>32</v>
      </c>
      <c r="D8" s="70" t="s">
        <v>32</v>
      </c>
      <c r="E8" s="70" t="s">
        <v>32</v>
      </c>
      <c r="F8" s="70" t="s">
        <v>32</v>
      </c>
      <c r="G8" s="70" t="s">
        <v>32</v>
      </c>
      <c r="H8" s="70" t="s">
        <v>32</v>
      </c>
      <c r="J8" s="69" t="s">
        <v>32</v>
      </c>
      <c r="K8" s="70" t="s">
        <v>32</v>
      </c>
      <c r="L8" s="70" t="s">
        <v>32</v>
      </c>
      <c r="M8" s="70" t="s">
        <v>32</v>
      </c>
      <c r="N8" s="70" t="s">
        <v>32</v>
      </c>
      <c r="O8" s="70" t="s">
        <v>32</v>
      </c>
      <c r="P8" s="70" t="s">
        <v>32</v>
      </c>
      <c r="Q8" s="70" t="s">
        <v>32</v>
      </c>
      <c r="S8" s="69" t="s">
        <v>33</v>
      </c>
      <c r="T8" s="70" t="s">
        <v>32</v>
      </c>
      <c r="U8" s="70" t="s">
        <v>32</v>
      </c>
      <c r="V8" s="70" t="s">
        <v>32</v>
      </c>
      <c r="W8" s="70" t="s">
        <v>32</v>
      </c>
      <c r="X8" s="70" t="s">
        <v>32</v>
      </c>
      <c r="Y8" s="70" t="s">
        <v>32</v>
      </c>
      <c r="Z8" s="70" t="s">
        <v>32</v>
      </c>
      <c r="AB8" s="69" t="s">
        <v>33</v>
      </c>
      <c r="AC8" s="70" t="s">
        <v>32</v>
      </c>
      <c r="AD8" s="70" t="s">
        <v>32</v>
      </c>
      <c r="AE8" s="70" t="s">
        <v>32</v>
      </c>
      <c r="AF8" s="70" t="s">
        <v>32</v>
      </c>
      <c r="AG8" s="70" t="s">
        <v>32</v>
      </c>
      <c r="AH8" s="70" t="s">
        <v>32</v>
      </c>
      <c r="AI8" s="70" t="s">
        <v>32</v>
      </c>
      <c r="AK8" s="69" t="s">
        <v>33</v>
      </c>
      <c r="AL8" s="70" t="s">
        <v>32</v>
      </c>
      <c r="AM8" s="70" t="s">
        <v>32</v>
      </c>
      <c r="AN8" s="70" t="s">
        <v>32</v>
      </c>
      <c r="AO8" s="70" t="s">
        <v>32</v>
      </c>
      <c r="AP8" s="70" t="s">
        <v>32</v>
      </c>
      <c r="AQ8" s="70" t="s">
        <v>32</v>
      </c>
      <c r="AR8" s="70" t="s">
        <v>32</v>
      </c>
      <c r="AT8" s="69" t="s">
        <v>33</v>
      </c>
      <c r="AU8" s="70" t="s">
        <v>32</v>
      </c>
      <c r="AV8" s="70" t="s">
        <v>32</v>
      </c>
      <c r="AW8" s="70" t="s">
        <v>32</v>
      </c>
      <c r="AX8" s="70" t="s">
        <v>32</v>
      </c>
      <c r="AY8" s="70" t="s">
        <v>32</v>
      </c>
      <c r="AZ8" s="70" t="s">
        <v>32</v>
      </c>
      <c r="BA8" s="70" t="s">
        <v>32</v>
      </c>
    </row>
    <row r="9" spans="1:53" ht="10.5" customHeight="1" x14ac:dyDescent="0.15">
      <c r="A9" s="69" t="s">
        <v>34</v>
      </c>
      <c r="B9" s="70">
        <v>40504782379</v>
      </c>
      <c r="C9" s="70">
        <v>256091006</v>
      </c>
      <c r="D9" s="70">
        <v>201150000</v>
      </c>
      <c r="E9" s="70">
        <v>40559723385</v>
      </c>
      <c r="F9" s="70">
        <v>27012762260</v>
      </c>
      <c r="G9" s="70">
        <v>714695296</v>
      </c>
      <c r="H9" s="70">
        <v>13546961125</v>
      </c>
      <c r="J9" s="69">
        <v>14318551418</v>
      </c>
      <c r="K9" s="70" t="s">
        <v>32</v>
      </c>
      <c r="L9" s="70" t="s">
        <v>32</v>
      </c>
      <c r="M9" s="70" t="s">
        <v>32</v>
      </c>
      <c r="N9" s="70" t="s">
        <v>32</v>
      </c>
      <c r="O9" s="70" t="s">
        <v>32</v>
      </c>
      <c r="P9" s="70" t="s">
        <v>32</v>
      </c>
      <c r="Q9" s="70" t="s">
        <v>32</v>
      </c>
      <c r="S9" s="69" t="s">
        <v>34</v>
      </c>
      <c r="T9" s="70" t="s">
        <v>32</v>
      </c>
      <c r="U9" s="70" t="s">
        <v>32</v>
      </c>
      <c r="V9" s="70" t="s">
        <v>32</v>
      </c>
      <c r="W9" s="70" t="s">
        <v>32</v>
      </c>
      <c r="X9" s="70" t="s">
        <v>32</v>
      </c>
      <c r="Y9" s="70" t="s">
        <v>32</v>
      </c>
      <c r="Z9" s="70" t="s">
        <v>32</v>
      </c>
      <c r="AB9" s="69" t="s">
        <v>34</v>
      </c>
      <c r="AC9" s="70">
        <v>1027505000</v>
      </c>
      <c r="AD9" s="70" t="s">
        <v>32</v>
      </c>
      <c r="AE9" s="70" t="s">
        <v>32</v>
      </c>
      <c r="AF9" s="70">
        <v>1027505000</v>
      </c>
      <c r="AG9" s="70">
        <v>665703120</v>
      </c>
      <c r="AH9" s="70">
        <v>20776040</v>
      </c>
      <c r="AI9" s="70">
        <v>361801880</v>
      </c>
      <c r="AK9" s="69" t="s">
        <v>34</v>
      </c>
      <c r="AL9" s="70" t="s">
        <v>32</v>
      </c>
      <c r="AM9" s="70" t="s">
        <v>32</v>
      </c>
      <c r="AN9" s="70" t="s">
        <v>32</v>
      </c>
      <c r="AO9" s="70" t="s">
        <v>32</v>
      </c>
      <c r="AP9" s="70" t="s">
        <v>32</v>
      </c>
      <c r="AQ9" s="70" t="s">
        <v>32</v>
      </c>
      <c r="AR9" s="70" t="s">
        <v>32</v>
      </c>
      <c r="AT9" s="69" t="s">
        <v>34</v>
      </c>
      <c r="AU9" s="70" t="s">
        <v>32</v>
      </c>
      <c r="AV9" s="70" t="s">
        <v>32</v>
      </c>
      <c r="AW9" s="70" t="s">
        <v>32</v>
      </c>
      <c r="AX9" s="70" t="s">
        <v>32</v>
      </c>
      <c r="AY9" s="70" t="s">
        <v>32</v>
      </c>
      <c r="AZ9" s="70" t="s">
        <v>32</v>
      </c>
      <c r="BA9" s="70" t="s">
        <v>32</v>
      </c>
    </row>
    <row r="10" spans="1:53" ht="10.5" customHeight="1" x14ac:dyDescent="0.15">
      <c r="A10" s="69" t="s">
        <v>35</v>
      </c>
      <c r="B10" s="70">
        <v>2730791347</v>
      </c>
      <c r="C10" s="70">
        <v>81156900</v>
      </c>
      <c r="D10" s="70" t="s">
        <v>32</v>
      </c>
      <c r="E10" s="70">
        <v>2811948247</v>
      </c>
      <c r="F10" s="70">
        <v>924469330</v>
      </c>
      <c r="G10" s="70">
        <v>196117694</v>
      </c>
      <c r="H10" s="70">
        <v>1887478917</v>
      </c>
      <c r="J10" s="69">
        <v>2073044606</v>
      </c>
      <c r="K10" s="70" t="s">
        <v>32</v>
      </c>
      <c r="L10" s="70" t="s">
        <v>32</v>
      </c>
      <c r="M10" s="70" t="s">
        <v>32</v>
      </c>
      <c r="N10" s="70" t="s">
        <v>32</v>
      </c>
      <c r="O10" s="70" t="s">
        <v>32</v>
      </c>
      <c r="P10" s="70" t="s">
        <v>32</v>
      </c>
      <c r="Q10" s="70" t="s">
        <v>32</v>
      </c>
      <c r="S10" s="69" t="s">
        <v>35</v>
      </c>
      <c r="T10" s="70" t="s">
        <v>32</v>
      </c>
      <c r="U10" s="70" t="s">
        <v>32</v>
      </c>
      <c r="V10" s="70" t="s">
        <v>32</v>
      </c>
      <c r="W10" s="70" t="s">
        <v>32</v>
      </c>
      <c r="X10" s="70" t="s">
        <v>32</v>
      </c>
      <c r="Y10" s="70" t="s">
        <v>32</v>
      </c>
      <c r="Z10" s="70" t="s">
        <v>32</v>
      </c>
      <c r="AB10" s="69" t="s">
        <v>35</v>
      </c>
      <c r="AC10" s="70" t="s">
        <v>32</v>
      </c>
      <c r="AD10" s="70" t="s">
        <v>32</v>
      </c>
      <c r="AE10" s="70" t="s">
        <v>32</v>
      </c>
      <c r="AF10" s="70" t="s">
        <v>32</v>
      </c>
      <c r="AG10" s="70" t="s">
        <v>32</v>
      </c>
      <c r="AH10" s="70" t="s">
        <v>32</v>
      </c>
      <c r="AI10" s="70" t="s">
        <v>32</v>
      </c>
      <c r="AK10" s="69" t="s">
        <v>35</v>
      </c>
      <c r="AL10" s="70" t="s">
        <v>32</v>
      </c>
      <c r="AM10" s="70" t="s">
        <v>32</v>
      </c>
      <c r="AN10" s="70" t="s">
        <v>32</v>
      </c>
      <c r="AO10" s="70" t="s">
        <v>32</v>
      </c>
      <c r="AP10" s="70" t="s">
        <v>32</v>
      </c>
      <c r="AQ10" s="70" t="s">
        <v>32</v>
      </c>
      <c r="AR10" s="70" t="s">
        <v>32</v>
      </c>
      <c r="AT10" s="69" t="s">
        <v>35</v>
      </c>
      <c r="AU10" s="70" t="s">
        <v>32</v>
      </c>
      <c r="AV10" s="70" t="s">
        <v>32</v>
      </c>
      <c r="AW10" s="70" t="s">
        <v>32</v>
      </c>
      <c r="AX10" s="70" t="s">
        <v>32</v>
      </c>
      <c r="AY10" s="70" t="s">
        <v>32</v>
      </c>
      <c r="AZ10" s="70" t="s">
        <v>32</v>
      </c>
      <c r="BA10" s="70" t="s">
        <v>32</v>
      </c>
    </row>
    <row r="11" spans="1:53" ht="10.5" customHeight="1" x14ac:dyDescent="0.15">
      <c r="A11" s="69" t="s">
        <v>36</v>
      </c>
      <c r="B11" s="70">
        <v>1587212611</v>
      </c>
      <c r="C11" s="70">
        <v>142883222</v>
      </c>
      <c r="D11" s="70" t="s">
        <v>32</v>
      </c>
      <c r="E11" s="70">
        <v>1730095833</v>
      </c>
      <c r="F11" s="70">
        <v>729416750</v>
      </c>
      <c r="G11" s="70">
        <v>111402227</v>
      </c>
      <c r="H11" s="70">
        <v>1000679083</v>
      </c>
      <c r="J11" s="69">
        <v>1000654118</v>
      </c>
      <c r="K11" s="70" t="s">
        <v>32</v>
      </c>
      <c r="L11" s="70" t="s">
        <v>32</v>
      </c>
      <c r="M11" s="70" t="s">
        <v>32</v>
      </c>
      <c r="N11" s="70" t="s">
        <v>32</v>
      </c>
      <c r="O11" s="70" t="s">
        <v>32</v>
      </c>
      <c r="P11" s="70" t="s">
        <v>32</v>
      </c>
      <c r="Q11" s="70" t="s">
        <v>32</v>
      </c>
      <c r="S11" s="69" t="s">
        <v>36</v>
      </c>
      <c r="T11" s="70" t="s">
        <v>32</v>
      </c>
      <c r="U11" s="70" t="s">
        <v>32</v>
      </c>
      <c r="V11" s="70" t="s">
        <v>32</v>
      </c>
      <c r="W11" s="70" t="s">
        <v>32</v>
      </c>
      <c r="X11" s="70" t="s">
        <v>32</v>
      </c>
      <c r="Y11" s="70" t="s">
        <v>32</v>
      </c>
      <c r="Z11" s="70" t="s">
        <v>32</v>
      </c>
      <c r="AB11" s="69" t="s">
        <v>36</v>
      </c>
      <c r="AC11" s="70">
        <v>21406000</v>
      </c>
      <c r="AD11" s="70" t="s">
        <v>32</v>
      </c>
      <c r="AE11" s="70">
        <v>1210000</v>
      </c>
      <c r="AF11" s="70">
        <v>20196000</v>
      </c>
      <c r="AG11" s="70">
        <v>9568763</v>
      </c>
      <c r="AH11" s="70">
        <v>1121252</v>
      </c>
      <c r="AI11" s="70">
        <v>10627237</v>
      </c>
      <c r="AK11" s="69" t="s">
        <v>36</v>
      </c>
      <c r="AL11" s="70" t="s">
        <v>32</v>
      </c>
      <c r="AM11" s="70" t="s">
        <v>32</v>
      </c>
      <c r="AN11" s="70" t="s">
        <v>32</v>
      </c>
      <c r="AO11" s="70" t="s">
        <v>32</v>
      </c>
      <c r="AP11" s="70" t="s">
        <v>32</v>
      </c>
      <c r="AQ11" s="70" t="s">
        <v>32</v>
      </c>
      <c r="AR11" s="70" t="s">
        <v>32</v>
      </c>
      <c r="AT11" s="69" t="s">
        <v>36</v>
      </c>
      <c r="AU11" s="70" t="s">
        <v>32</v>
      </c>
      <c r="AV11" s="70" t="s">
        <v>32</v>
      </c>
      <c r="AW11" s="70" t="s">
        <v>32</v>
      </c>
      <c r="AX11" s="70" t="s">
        <v>32</v>
      </c>
      <c r="AY11" s="70" t="s">
        <v>32</v>
      </c>
      <c r="AZ11" s="70" t="s">
        <v>32</v>
      </c>
      <c r="BA11" s="70" t="s">
        <v>32</v>
      </c>
    </row>
    <row r="12" spans="1:53" ht="10.5" customHeight="1" x14ac:dyDescent="0.15">
      <c r="A12" s="69" t="s">
        <v>37</v>
      </c>
      <c r="B12" s="70" t="s">
        <v>32</v>
      </c>
      <c r="C12" s="70" t="s">
        <v>32</v>
      </c>
      <c r="D12" s="70" t="s">
        <v>32</v>
      </c>
      <c r="E12" s="70" t="s">
        <v>32</v>
      </c>
      <c r="F12" s="70" t="s">
        <v>32</v>
      </c>
      <c r="G12" s="70" t="s">
        <v>32</v>
      </c>
      <c r="H12" s="70" t="s">
        <v>32</v>
      </c>
      <c r="J12" s="69" t="s">
        <v>32</v>
      </c>
      <c r="K12" s="70" t="s">
        <v>32</v>
      </c>
      <c r="L12" s="70" t="s">
        <v>32</v>
      </c>
      <c r="M12" s="70" t="s">
        <v>32</v>
      </c>
      <c r="N12" s="70" t="s">
        <v>32</v>
      </c>
      <c r="O12" s="70" t="s">
        <v>32</v>
      </c>
      <c r="P12" s="70" t="s">
        <v>32</v>
      </c>
      <c r="Q12" s="70" t="s">
        <v>32</v>
      </c>
      <c r="S12" s="69" t="s">
        <v>37</v>
      </c>
      <c r="T12" s="70" t="s">
        <v>32</v>
      </c>
      <c r="U12" s="70" t="s">
        <v>32</v>
      </c>
      <c r="V12" s="70" t="s">
        <v>32</v>
      </c>
      <c r="W12" s="70" t="s">
        <v>32</v>
      </c>
      <c r="X12" s="70" t="s">
        <v>32</v>
      </c>
      <c r="Y12" s="70" t="s">
        <v>32</v>
      </c>
      <c r="Z12" s="70" t="s">
        <v>32</v>
      </c>
      <c r="AB12" s="69" t="s">
        <v>37</v>
      </c>
      <c r="AC12" s="70" t="s">
        <v>32</v>
      </c>
      <c r="AD12" s="70" t="s">
        <v>32</v>
      </c>
      <c r="AE12" s="70" t="s">
        <v>32</v>
      </c>
      <c r="AF12" s="70" t="s">
        <v>32</v>
      </c>
      <c r="AG12" s="70" t="s">
        <v>32</v>
      </c>
      <c r="AH12" s="70" t="s">
        <v>32</v>
      </c>
      <c r="AI12" s="70" t="s">
        <v>32</v>
      </c>
      <c r="AK12" s="69" t="s">
        <v>37</v>
      </c>
      <c r="AL12" s="70" t="s">
        <v>32</v>
      </c>
      <c r="AM12" s="70" t="s">
        <v>32</v>
      </c>
      <c r="AN12" s="70" t="s">
        <v>32</v>
      </c>
      <c r="AO12" s="70" t="s">
        <v>32</v>
      </c>
      <c r="AP12" s="70" t="s">
        <v>32</v>
      </c>
      <c r="AQ12" s="70" t="s">
        <v>32</v>
      </c>
      <c r="AR12" s="70" t="s">
        <v>32</v>
      </c>
      <c r="AT12" s="69" t="s">
        <v>37</v>
      </c>
      <c r="AU12" s="70" t="s">
        <v>32</v>
      </c>
      <c r="AV12" s="70" t="s">
        <v>32</v>
      </c>
      <c r="AW12" s="70" t="s">
        <v>32</v>
      </c>
      <c r="AX12" s="70" t="s">
        <v>32</v>
      </c>
      <c r="AY12" s="70" t="s">
        <v>32</v>
      </c>
      <c r="AZ12" s="70" t="s">
        <v>32</v>
      </c>
      <c r="BA12" s="70" t="s">
        <v>32</v>
      </c>
    </row>
    <row r="13" spans="1:53" ht="10.5" customHeight="1" x14ac:dyDescent="0.15">
      <c r="A13" s="69" t="s">
        <v>38</v>
      </c>
      <c r="B13" s="70" t="s">
        <v>32</v>
      </c>
      <c r="C13" s="70" t="s">
        <v>32</v>
      </c>
      <c r="D13" s="70" t="s">
        <v>32</v>
      </c>
      <c r="E13" s="70" t="s">
        <v>32</v>
      </c>
      <c r="F13" s="70" t="s">
        <v>32</v>
      </c>
      <c r="G13" s="70" t="s">
        <v>32</v>
      </c>
      <c r="H13" s="70" t="s">
        <v>32</v>
      </c>
      <c r="J13" s="69" t="s">
        <v>32</v>
      </c>
      <c r="K13" s="70" t="s">
        <v>32</v>
      </c>
      <c r="L13" s="70" t="s">
        <v>32</v>
      </c>
      <c r="M13" s="70" t="s">
        <v>32</v>
      </c>
      <c r="N13" s="70" t="s">
        <v>32</v>
      </c>
      <c r="O13" s="70" t="s">
        <v>32</v>
      </c>
      <c r="P13" s="70" t="s">
        <v>32</v>
      </c>
      <c r="Q13" s="70" t="s">
        <v>32</v>
      </c>
      <c r="S13" s="69" t="s">
        <v>38</v>
      </c>
      <c r="T13" s="70" t="s">
        <v>32</v>
      </c>
      <c r="U13" s="70" t="s">
        <v>32</v>
      </c>
      <c r="V13" s="70" t="s">
        <v>32</v>
      </c>
      <c r="W13" s="70" t="s">
        <v>32</v>
      </c>
      <c r="X13" s="70" t="s">
        <v>32</v>
      </c>
      <c r="Y13" s="70" t="s">
        <v>32</v>
      </c>
      <c r="Z13" s="70" t="s">
        <v>32</v>
      </c>
      <c r="AB13" s="69" t="s">
        <v>38</v>
      </c>
      <c r="AC13" s="70" t="s">
        <v>32</v>
      </c>
      <c r="AD13" s="70" t="s">
        <v>32</v>
      </c>
      <c r="AE13" s="70" t="s">
        <v>32</v>
      </c>
      <c r="AF13" s="70" t="s">
        <v>32</v>
      </c>
      <c r="AG13" s="70" t="s">
        <v>32</v>
      </c>
      <c r="AH13" s="70" t="s">
        <v>32</v>
      </c>
      <c r="AI13" s="70" t="s">
        <v>32</v>
      </c>
      <c r="AK13" s="69" t="s">
        <v>38</v>
      </c>
      <c r="AL13" s="70" t="s">
        <v>32</v>
      </c>
      <c r="AM13" s="70" t="s">
        <v>32</v>
      </c>
      <c r="AN13" s="70" t="s">
        <v>32</v>
      </c>
      <c r="AO13" s="70" t="s">
        <v>32</v>
      </c>
      <c r="AP13" s="70" t="s">
        <v>32</v>
      </c>
      <c r="AQ13" s="70" t="s">
        <v>32</v>
      </c>
      <c r="AR13" s="70" t="s">
        <v>32</v>
      </c>
      <c r="AT13" s="69" t="s">
        <v>38</v>
      </c>
      <c r="AU13" s="70" t="s">
        <v>32</v>
      </c>
      <c r="AV13" s="70" t="s">
        <v>32</v>
      </c>
      <c r="AW13" s="70" t="s">
        <v>32</v>
      </c>
      <c r="AX13" s="70" t="s">
        <v>32</v>
      </c>
      <c r="AY13" s="70" t="s">
        <v>32</v>
      </c>
      <c r="AZ13" s="70" t="s">
        <v>32</v>
      </c>
      <c r="BA13" s="70" t="s">
        <v>32</v>
      </c>
    </row>
    <row r="14" spans="1:53" ht="10.5" customHeight="1" x14ac:dyDescent="0.15">
      <c r="A14" s="69" t="s">
        <v>39</v>
      </c>
      <c r="B14" s="70" t="s">
        <v>32</v>
      </c>
      <c r="C14" s="70" t="s">
        <v>32</v>
      </c>
      <c r="D14" s="70" t="s">
        <v>32</v>
      </c>
      <c r="E14" s="70" t="s">
        <v>32</v>
      </c>
      <c r="F14" s="70" t="s">
        <v>32</v>
      </c>
      <c r="G14" s="70" t="s">
        <v>32</v>
      </c>
      <c r="H14" s="70" t="s">
        <v>32</v>
      </c>
      <c r="J14" s="69" t="s">
        <v>32</v>
      </c>
      <c r="K14" s="70" t="s">
        <v>32</v>
      </c>
      <c r="L14" s="70" t="s">
        <v>32</v>
      </c>
      <c r="M14" s="70" t="s">
        <v>32</v>
      </c>
      <c r="N14" s="70" t="s">
        <v>32</v>
      </c>
      <c r="O14" s="70" t="s">
        <v>32</v>
      </c>
      <c r="P14" s="70" t="s">
        <v>32</v>
      </c>
      <c r="Q14" s="70" t="s">
        <v>32</v>
      </c>
      <c r="S14" s="69" t="s">
        <v>39</v>
      </c>
      <c r="T14" s="70" t="s">
        <v>32</v>
      </c>
      <c r="U14" s="70" t="s">
        <v>32</v>
      </c>
      <c r="V14" s="70" t="s">
        <v>32</v>
      </c>
      <c r="W14" s="70" t="s">
        <v>32</v>
      </c>
      <c r="X14" s="70" t="s">
        <v>32</v>
      </c>
      <c r="Y14" s="70" t="s">
        <v>32</v>
      </c>
      <c r="Z14" s="70" t="s">
        <v>32</v>
      </c>
      <c r="AB14" s="69" t="s">
        <v>39</v>
      </c>
      <c r="AC14" s="70" t="s">
        <v>32</v>
      </c>
      <c r="AD14" s="70" t="s">
        <v>32</v>
      </c>
      <c r="AE14" s="70" t="s">
        <v>32</v>
      </c>
      <c r="AF14" s="70" t="s">
        <v>32</v>
      </c>
      <c r="AG14" s="70" t="s">
        <v>32</v>
      </c>
      <c r="AH14" s="70" t="s">
        <v>32</v>
      </c>
      <c r="AI14" s="70" t="s">
        <v>32</v>
      </c>
      <c r="AK14" s="69" t="s">
        <v>39</v>
      </c>
      <c r="AL14" s="70" t="s">
        <v>32</v>
      </c>
      <c r="AM14" s="70" t="s">
        <v>32</v>
      </c>
      <c r="AN14" s="70" t="s">
        <v>32</v>
      </c>
      <c r="AO14" s="70" t="s">
        <v>32</v>
      </c>
      <c r="AP14" s="70" t="s">
        <v>32</v>
      </c>
      <c r="AQ14" s="70" t="s">
        <v>32</v>
      </c>
      <c r="AR14" s="70" t="s">
        <v>32</v>
      </c>
      <c r="AT14" s="69" t="s">
        <v>39</v>
      </c>
      <c r="AU14" s="70" t="s">
        <v>32</v>
      </c>
      <c r="AV14" s="70" t="s">
        <v>32</v>
      </c>
      <c r="AW14" s="70" t="s">
        <v>32</v>
      </c>
      <c r="AX14" s="70" t="s">
        <v>32</v>
      </c>
      <c r="AY14" s="70" t="s">
        <v>32</v>
      </c>
      <c r="AZ14" s="70" t="s">
        <v>32</v>
      </c>
      <c r="BA14" s="70" t="s">
        <v>32</v>
      </c>
    </row>
    <row r="15" spans="1:53" ht="10.5" customHeight="1" x14ac:dyDescent="0.15">
      <c r="A15" s="69" t="s">
        <v>40</v>
      </c>
      <c r="B15" s="70" t="s">
        <v>32</v>
      </c>
      <c r="C15" s="70" t="s">
        <v>32</v>
      </c>
      <c r="D15" s="70" t="s">
        <v>32</v>
      </c>
      <c r="E15" s="70" t="s">
        <v>32</v>
      </c>
      <c r="F15" s="70" t="s">
        <v>32</v>
      </c>
      <c r="G15" s="70" t="s">
        <v>32</v>
      </c>
      <c r="H15" s="70" t="s">
        <v>32</v>
      </c>
      <c r="J15" s="69" t="s">
        <v>32</v>
      </c>
      <c r="K15" s="70" t="s">
        <v>32</v>
      </c>
      <c r="L15" s="70" t="s">
        <v>32</v>
      </c>
      <c r="M15" s="70" t="s">
        <v>32</v>
      </c>
      <c r="N15" s="70" t="s">
        <v>32</v>
      </c>
      <c r="O15" s="70" t="s">
        <v>32</v>
      </c>
      <c r="P15" s="70" t="s">
        <v>32</v>
      </c>
      <c r="Q15" s="70" t="s">
        <v>32</v>
      </c>
      <c r="S15" s="69" t="s">
        <v>40</v>
      </c>
      <c r="T15" s="70" t="s">
        <v>32</v>
      </c>
      <c r="U15" s="70" t="s">
        <v>32</v>
      </c>
      <c r="V15" s="70" t="s">
        <v>32</v>
      </c>
      <c r="W15" s="70" t="s">
        <v>32</v>
      </c>
      <c r="X15" s="70" t="s">
        <v>32</v>
      </c>
      <c r="Y15" s="70" t="s">
        <v>32</v>
      </c>
      <c r="Z15" s="70" t="s">
        <v>32</v>
      </c>
      <c r="AB15" s="69" t="s">
        <v>40</v>
      </c>
      <c r="AC15" s="70" t="s">
        <v>32</v>
      </c>
      <c r="AD15" s="70" t="s">
        <v>32</v>
      </c>
      <c r="AE15" s="70" t="s">
        <v>32</v>
      </c>
      <c r="AF15" s="70" t="s">
        <v>32</v>
      </c>
      <c r="AG15" s="70" t="s">
        <v>32</v>
      </c>
      <c r="AH15" s="70" t="s">
        <v>32</v>
      </c>
      <c r="AI15" s="70" t="s">
        <v>32</v>
      </c>
      <c r="AK15" s="69" t="s">
        <v>40</v>
      </c>
      <c r="AL15" s="70" t="s">
        <v>32</v>
      </c>
      <c r="AM15" s="70" t="s">
        <v>32</v>
      </c>
      <c r="AN15" s="70" t="s">
        <v>32</v>
      </c>
      <c r="AO15" s="70" t="s">
        <v>32</v>
      </c>
      <c r="AP15" s="70" t="s">
        <v>32</v>
      </c>
      <c r="AQ15" s="70" t="s">
        <v>32</v>
      </c>
      <c r="AR15" s="70" t="s">
        <v>32</v>
      </c>
      <c r="AT15" s="69" t="s">
        <v>40</v>
      </c>
      <c r="AU15" s="70" t="s">
        <v>32</v>
      </c>
      <c r="AV15" s="70" t="s">
        <v>32</v>
      </c>
      <c r="AW15" s="70" t="s">
        <v>32</v>
      </c>
      <c r="AX15" s="70" t="s">
        <v>32</v>
      </c>
      <c r="AY15" s="70" t="s">
        <v>32</v>
      </c>
      <c r="AZ15" s="70" t="s">
        <v>32</v>
      </c>
      <c r="BA15" s="70" t="s">
        <v>32</v>
      </c>
    </row>
    <row r="16" spans="1:53" ht="10.5" customHeight="1" x14ac:dyDescent="0.15">
      <c r="A16" s="69" t="s">
        <v>41</v>
      </c>
      <c r="B16" s="70">
        <v>155350500</v>
      </c>
      <c r="C16" s="70">
        <v>142045500</v>
      </c>
      <c r="D16" s="70">
        <v>212179000</v>
      </c>
      <c r="E16" s="70">
        <v>85217000</v>
      </c>
      <c r="F16" s="70" t="s">
        <v>32</v>
      </c>
      <c r="G16" s="70" t="s">
        <v>32</v>
      </c>
      <c r="H16" s="70">
        <v>85217000</v>
      </c>
      <c r="J16" s="69">
        <v>335514300</v>
      </c>
      <c r="K16" s="70" t="s">
        <v>32</v>
      </c>
      <c r="L16" s="70" t="s">
        <v>32</v>
      </c>
      <c r="M16" s="70" t="s">
        <v>32</v>
      </c>
      <c r="N16" s="70" t="s">
        <v>32</v>
      </c>
      <c r="O16" s="70" t="s">
        <v>32</v>
      </c>
      <c r="P16" s="70" t="s">
        <v>32</v>
      </c>
      <c r="Q16" s="70" t="s">
        <v>32</v>
      </c>
      <c r="S16" s="69" t="s">
        <v>41</v>
      </c>
      <c r="T16" s="70" t="s">
        <v>32</v>
      </c>
      <c r="U16" s="70" t="s">
        <v>32</v>
      </c>
      <c r="V16" s="70" t="s">
        <v>32</v>
      </c>
      <c r="W16" s="70" t="s">
        <v>32</v>
      </c>
      <c r="X16" s="70" t="s">
        <v>32</v>
      </c>
      <c r="Y16" s="70" t="s">
        <v>32</v>
      </c>
      <c r="Z16" s="70" t="s">
        <v>32</v>
      </c>
      <c r="AB16" s="69" t="s">
        <v>41</v>
      </c>
      <c r="AC16" s="70" t="s">
        <v>32</v>
      </c>
      <c r="AD16" s="70" t="s">
        <v>32</v>
      </c>
      <c r="AE16" s="70" t="s">
        <v>32</v>
      </c>
      <c r="AF16" s="70" t="s">
        <v>32</v>
      </c>
      <c r="AG16" s="70" t="s">
        <v>32</v>
      </c>
      <c r="AH16" s="70" t="s">
        <v>32</v>
      </c>
      <c r="AI16" s="70" t="s">
        <v>32</v>
      </c>
      <c r="AK16" s="69" t="s">
        <v>41</v>
      </c>
      <c r="AL16" s="70" t="s">
        <v>32</v>
      </c>
      <c r="AM16" s="70" t="s">
        <v>32</v>
      </c>
      <c r="AN16" s="70" t="s">
        <v>32</v>
      </c>
      <c r="AO16" s="70" t="s">
        <v>32</v>
      </c>
      <c r="AP16" s="70" t="s">
        <v>32</v>
      </c>
      <c r="AQ16" s="70" t="s">
        <v>32</v>
      </c>
      <c r="AR16" s="70" t="s">
        <v>32</v>
      </c>
      <c r="AT16" s="69" t="s">
        <v>41</v>
      </c>
      <c r="AU16" s="70" t="s">
        <v>32</v>
      </c>
      <c r="AV16" s="70" t="s">
        <v>32</v>
      </c>
      <c r="AW16" s="70" t="s">
        <v>32</v>
      </c>
      <c r="AX16" s="70" t="s">
        <v>32</v>
      </c>
      <c r="AY16" s="70" t="s">
        <v>32</v>
      </c>
      <c r="AZ16" s="70" t="s">
        <v>32</v>
      </c>
      <c r="BA16" s="70" t="s">
        <v>32</v>
      </c>
    </row>
    <row r="17" spans="1:53" ht="10.5" customHeight="1" x14ac:dyDescent="0.15">
      <c r="A17" s="69" t="s">
        <v>42</v>
      </c>
      <c r="B17" s="70">
        <v>272346964538</v>
      </c>
      <c r="C17" s="70">
        <v>1949748033</v>
      </c>
      <c r="D17" s="70">
        <v>468940490</v>
      </c>
      <c r="E17" s="70">
        <v>273827772081</v>
      </c>
      <c r="F17" s="70">
        <v>194182371168</v>
      </c>
      <c r="G17" s="70">
        <v>5235673265</v>
      </c>
      <c r="H17" s="70">
        <v>79645400913</v>
      </c>
      <c r="J17" s="69">
        <v>87193066092</v>
      </c>
      <c r="K17" s="70" t="s">
        <v>32</v>
      </c>
      <c r="L17" s="70" t="s">
        <v>32</v>
      </c>
      <c r="M17" s="70" t="s">
        <v>32</v>
      </c>
      <c r="N17" s="70" t="s">
        <v>32</v>
      </c>
      <c r="O17" s="70" t="s">
        <v>32</v>
      </c>
      <c r="P17" s="70" t="s">
        <v>32</v>
      </c>
      <c r="Q17" s="70" t="s">
        <v>32</v>
      </c>
      <c r="S17" s="69" t="s">
        <v>42</v>
      </c>
      <c r="T17" s="70" t="s">
        <v>32</v>
      </c>
      <c r="U17" s="70" t="s">
        <v>32</v>
      </c>
      <c r="V17" s="70" t="s">
        <v>32</v>
      </c>
      <c r="W17" s="70" t="s">
        <v>32</v>
      </c>
      <c r="X17" s="70" t="s">
        <v>32</v>
      </c>
      <c r="Y17" s="70" t="s">
        <v>32</v>
      </c>
      <c r="Z17" s="70" t="s">
        <v>32</v>
      </c>
      <c r="AB17" s="69" t="s">
        <v>42</v>
      </c>
      <c r="AC17" s="70">
        <v>563360000</v>
      </c>
      <c r="AD17" s="70" t="s">
        <v>32</v>
      </c>
      <c r="AE17" s="70" t="s">
        <v>32</v>
      </c>
      <c r="AF17" s="70">
        <v>563360000</v>
      </c>
      <c r="AG17" s="70">
        <v>371817600</v>
      </c>
      <c r="AH17" s="70">
        <v>11267200</v>
      </c>
      <c r="AI17" s="70">
        <v>191542400</v>
      </c>
      <c r="AK17" s="69" t="s">
        <v>42</v>
      </c>
      <c r="AL17" s="70" t="s">
        <v>32</v>
      </c>
      <c r="AM17" s="70" t="s">
        <v>32</v>
      </c>
      <c r="AN17" s="70" t="s">
        <v>32</v>
      </c>
      <c r="AO17" s="70" t="s">
        <v>32</v>
      </c>
      <c r="AP17" s="70" t="s">
        <v>32</v>
      </c>
      <c r="AQ17" s="70" t="s">
        <v>32</v>
      </c>
      <c r="AR17" s="70" t="s">
        <v>32</v>
      </c>
      <c r="AT17" s="69" t="s">
        <v>42</v>
      </c>
      <c r="AU17" s="70" t="s">
        <v>32</v>
      </c>
      <c r="AV17" s="70" t="s">
        <v>32</v>
      </c>
      <c r="AW17" s="70" t="s">
        <v>32</v>
      </c>
      <c r="AX17" s="70" t="s">
        <v>32</v>
      </c>
      <c r="AY17" s="70" t="s">
        <v>32</v>
      </c>
      <c r="AZ17" s="70" t="s">
        <v>32</v>
      </c>
      <c r="BA17" s="70" t="s">
        <v>32</v>
      </c>
    </row>
    <row r="18" spans="1:53" ht="10.5" customHeight="1" x14ac:dyDescent="0.15">
      <c r="A18" s="69" t="s">
        <v>43</v>
      </c>
      <c r="B18" s="70" t="s">
        <v>32</v>
      </c>
      <c r="C18" s="70" t="s">
        <v>32</v>
      </c>
      <c r="D18" s="70" t="s">
        <v>32</v>
      </c>
      <c r="E18" s="70" t="s">
        <v>32</v>
      </c>
      <c r="F18" s="70" t="s">
        <v>32</v>
      </c>
      <c r="G18" s="70" t="s">
        <v>32</v>
      </c>
      <c r="H18" s="70" t="s">
        <v>32</v>
      </c>
      <c r="J18" s="69" t="s">
        <v>32</v>
      </c>
      <c r="K18" s="70" t="s">
        <v>32</v>
      </c>
      <c r="L18" s="70" t="s">
        <v>32</v>
      </c>
      <c r="M18" s="70" t="s">
        <v>32</v>
      </c>
      <c r="N18" s="70" t="s">
        <v>32</v>
      </c>
      <c r="O18" s="70" t="s">
        <v>32</v>
      </c>
      <c r="P18" s="70" t="s">
        <v>32</v>
      </c>
      <c r="Q18" s="70" t="s">
        <v>32</v>
      </c>
      <c r="S18" s="69" t="s">
        <v>43</v>
      </c>
      <c r="T18" s="70" t="s">
        <v>32</v>
      </c>
      <c r="U18" s="70" t="s">
        <v>32</v>
      </c>
      <c r="V18" s="70" t="s">
        <v>32</v>
      </c>
      <c r="W18" s="70" t="s">
        <v>32</v>
      </c>
      <c r="X18" s="70" t="s">
        <v>32</v>
      </c>
      <c r="Y18" s="70" t="s">
        <v>32</v>
      </c>
      <c r="Z18" s="70" t="s">
        <v>32</v>
      </c>
      <c r="AB18" s="69" t="s">
        <v>43</v>
      </c>
      <c r="AC18" s="70" t="s">
        <v>32</v>
      </c>
      <c r="AD18" s="70" t="s">
        <v>32</v>
      </c>
      <c r="AE18" s="70" t="s">
        <v>32</v>
      </c>
      <c r="AF18" s="70" t="s">
        <v>32</v>
      </c>
      <c r="AG18" s="70" t="s">
        <v>32</v>
      </c>
      <c r="AH18" s="70" t="s">
        <v>32</v>
      </c>
      <c r="AI18" s="70" t="s">
        <v>32</v>
      </c>
      <c r="AK18" s="69" t="s">
        <v>43</v>
      </c>
      <c r="AL18" s="70" t="s">
        <v>32</v>
      </c>
      <c r="AM18" s="70" t="s">
        <v>32</v>
      </c>
      <c r="AN18" s="70" t="s">
        <v>32</v>
      </c>
      <c r="AO18" s="70" t="s">
        <v>32</v>
      </c>
      <c r="AP18" s="70" t="s">
        <v>32</v>
      </c>
      <c r="AQ18" s="70" t="s">
        <v>32</v>
      </c>
      <c r="AR18" s="70" t="s">
        <v>32</v>
      </c>
      <c r="AT18" s="69" t="s">
        <v>43</v>
      </c>
      <c r="AU18" s="70" t="s">
        <v>32</v>
      </c>
      <c r="AV18" s="70" t="s">
        <v>32</v>
      </c>
      <c r="AW18" s="70" t="s">
        <v>32</v>
      </c>
      <c r="AX18" s="70" t="s">
        <v>32</v>
      </c>
      <c r="AY18" s="70" t="s">
        <v>32</v>
      </c>
      <c r="AZ18" s="70" t="s">
        <v>32</v>
      </c>
      <c r="BA18" s="70" t="s">
        <v>32</v>
      </c>
    </row>
    <row r="19" spans="1:53" ht="10.5" customHeight="1" x14ac:dyDescent="0.15">
      <c r="A19" s="69" t="s">
        <v>44</v>
      </c>
      <c r="B19" s="70">
        <v>989032907</v>
      </c>
      <c r="C19" s="70">
        <v>15607376</v>
      </c>
      <c r="D19" s="70" t="s">
        <v>32</v>
      </c>
      <c r="E19" s="70">
        <v>1004640283</v>
      </c>
      <c r="F19" s="70" t="s">
        <v>32</v>
      </c>
      <c r="G19" s="70" t="s">
        <v>32</v>
      </c>
      <c r="H19" s="70">
        <v>1004640283</v>
      </c>
      <c r="J19" s="69">
        <v>856766659</v>
      </c>
      <c r="K19" s="70" t="s">
        <v>32</v>
      </c>
      <c r="L19" s="70" t="s">
        <v>32</v>
      </c>
      <c r="M19" s="70" t="s">
        <v>32</v>
      </c>
      <c r="N19" s="70" t="s">
        <v>32</v>
      </c>
      <c r="O19" s="70" t="s">
        <v>32</v>
      </c>
      <c r="P19" s="70" t="s">
        <v>32</v>
      </c>
      <c r="Q19" s="70" t="s">
        <v>32</v>
      </c>
      <c r="S19" s="69" t="s">
        <v>44</v>
      </c>
      <c r="T19" s="70" t="s">
        <v>32</v>
      </c>
      <c r="U19" s="70" t="s">
        <v>32</v>
      </c>
      <c r="V19" s="70" t="s">
        <v>32</v>
      </c>
      <c r="W19" s="70" t="s">
        <v>32</v>
      </c>
      <c r="X19" s="70" t="s">
        <v>32</v>
      </c>
      <c r="Y19" s="70" t="s">
        <v>32</v>
      </c>
      <c r="Z19" s="70" t="s">
        <v>32</v>
      </c>
      <c r="AB19" s="69" t="s">
        <v>44</v>
      </c>
      <c r="AC19" s="70" t="s">
        <v>32</v>
      </c>
      <c r="AD19" s="70" t="s">
        <v>32</v>
      </c>
      <c r="AE19" s="70" t="s">
        <v>32</v>
      </c>
      <c r="AF19" s="70" t="s">
        <v>32</v>
      </c>
      <c r="AG19" s="70" t="s">
        <v>32</v>
      </c>
      <c r="AH19" s="70" t="s">
        <v>32</v>
      </c>
      <c r="AI19" s="70" t="s">
        <v>32</v>
      </c>
      <c r="AK19" s="69" t="s">
        <v>44</v>
      </c>
      <c r="AL19" s="70" t="s">
        <v>32</v>
      </c>
      <c r="AM19" s="70" t="s">
        <v>32</v>
      </c>
      <c r="AN19" s="70" t="s">
        <v>32</v>
      </c>
      <c r="AO19" s="70" t="s">
        <v>32</v>
      </c>
      <c r="AP19" s="70" t="s">
        <v>32</v>
      </c>
      <c r="AQ19" s="70" t="s">
        <v>32</v>
      </c>
      <c r="AR19" s="70" t="s">
        <v>32</v>
      </c>
      <c r="AT19" s="69" t="s">
        <v>44</v>
      </c>
      <c r="AU19" s="70" t="s">
        <v>32</v>
      </c>
      <c r="AV19" s="70" t="s">
        <v>32</v>
      </c>
      <c r="AW19" s="70" t="s">
        <v>32</v>
      </c>
      <c r="AX19" s="70" t="s">
        <v>32</v>
      </c>
      <c r="AY19" s="70" t="s">
        <v>32</v>
      </c>
      <c r="AZ19" s="70" t="s">
        <v>32</v>
      </c>
      <c r="BA19" s="70" t="s">
        <v>32</v>
      </c>
    </row>
    <row r="20" spans="1:53" ht="10.5" customHeight="1" x14ac:dyDescent="0.15">
      <c r="A20" s="69" t="s">
        <v>45</v>
      </c>
      <c r="B20" s="70">
        <v>165647742</v>
      </c>
      <c r="C20" s="70" t="s">
        <v>32</v>
      </c>
      <c r="D20" s="70" t="s">
        <v>32</v>
      </c>
      <c r="E20" s="70">
        <v>165647742</v>
      </c>
      <c r="F20" s="70" t="s">
        <v>32</v>
      </c>
      <c r="G20" s="70" t="s">
        <v>32</v>
      </c>
      <c r="H20" s="70">
        <v>165647742</v>
      </c>
      <c r="J20" s="69">
        <v>136872702</v>
      </c>
      <c r="K20" s="70" t="s">
        <v>32</v>
      </c>
      <c r="L20" s="70" t="s">
        <v>32</v>
      </c>
      <c r="M20" s="70" t="s">
        <v>32</v>
      </c>
      <c r="N20" s="70" t="s">
        <v>32</v>
      </c>
      <c r="O20" s="70" t="s">
        <v>32</v>
      </c>
      <c r="P20" s="70" t="s">
        <v>32</v>
      </c>
      <c r="Q20" s="70" t="s">
        <v>32</v>
      </c>
      <c r="S20" s="69" t="s">
        <v>45</v>
      </c>
      <c r="T20" s="70" t="s">
        <v>32</v>
      </c>
      <c r="U20" s="70" t="s">
        <v>32</v>
      </c>
      <c r="V20" s="70" t="s">
        <v>32</v>
      </c>
      <c r="W20" s="70" t="s">
        <v>32</v>
      </c>
      <c r="X20" s="70" t="s">
        <v>32</v>
      </c>
      <c r="Y20" s="70" t="s">
        <v>32</v>
      </c>
      <c r="Z20" s="70" t="s">
        <v>32</v>
      </c>
      <c r="AB20" s="69" t="s">
        <v>45</v>
      </c>
      <c r="AC20" s="70" t="s">
        <v>32</v>
      </c>
      <c r="AD20" s="70" t="s">
        <v>32</v>
      </c>
      <c r="AE20" s="70" t="s">
        <v>32</v>
      </c>
      <c r="AF20" s="70" t="s">
        <v>32</v>
      </c>
      <c r="AG20" s="70" t="s">
        <v>32</v>
      </c>
      <c r="AH20" s="70" t="s">
        <v>32</v>
      </c>
      <c r="AI20" s="70" t="s">
        <v>32</v>
      </c>
      <c r="AK20" s="69" t="s">
        <v>45</v>
      </c>
      <c r="AL20" s="70" t="s">
        <v>32</v>
      </c>
      <c r="AM20" s="70" t="s">
        <v>32</v>
      </c>
      <c r="AN20" s="70" t="s">
        <v>32</v>
      </c>
      <c r="AO20" s="70" t="s">
        <v>32</v>
      </c>
      <c r="AP20" s="70" t="s">
        <v>32</v>
      </c>
      <c r="AQ20" s="70" t="s">
        <v>32</v>
      </c>
      <c r="AR20" s="70" t="s">
        <v>32</v>
      </c>
      <c r="AT20" s="69" t="s">
        <v>45</v>
      </c>
      <c r="AU20" s="70" t="s">
        <v>32</v>
      </c>
      <c r="AV20" s="70" t="s">
        <v>32</v>
      </c>
      <c r="AW20" s="70" t="s">
        <v>32</v>
      </c>
      <c r="AX20" s="70" t="s">
        <v>32</v>
      </c>
      <c r="AY20" s="70" t="s">
        <v>32</v>
      </c>
      <c r="AZ20" s="70" t="s">
        <v>32</v>
      </c>
      <c r="BA20" s="70" t="s">
        <v>32</v>
      </c>
    </row>
    <row r="21" spans="1:53" ht="10.5" customHeight="1" x14ac:dyDescent="0.15">
      <c r="A21" s="69" t="s">
        <v>46</v>
      </c>
      <c r="B21" s="70" t="s">
        <v>32</v>
      </c>
      <c r="C21" s="70" t="s">
        <v>32</v>
      </c>
      <c r="D21" s="70" t="s">
        <v>32</v>
      </c>
      <c r="E21" s="70" t="s">
        <v>32</v>
      </c>
      <c r="F21" s="70" t="s">
        <v>32</v>
      </c>
      <c r="G21" s="70" t="s">
        <v>32</v>
      </c>
      <c r="H21" s="70" t="s">
        <v>32</v>
      </c>
      <c r="J21" s="69" t="s">
        <v>32</v>
      </c>
      <c r="K21" s="70" t="s">
        <v>32</v>
      </c>
      <c r="L21" s="70" t="s">
        <v>32</v>
      </c>
      <c r="M21" s="70" t="s">
        <v>32</v>
      </c>
      <c r="N21" s="70" t="s">
        <v>32</v>
      </c>
      <c r="O21" s="70" t="s">
        <v>32</v>
      </c>
      <c r="P21" s="70" t="s">
        <v>32</v>
      </c>
      <c r="Q21" s="70" t="s">
        <v>32</v>
      </c>
      <c r="S21" s="69" t="s">
        <v>46</v>
      </c>
      <c r="T21" s="70" t="s">
        <v>32</v>
      </c>
      <c r="U21" s="70" t="s">
        <v>32</v>
      </c>
      <c r="V21" s="70" t="s">
        <v>32</v>
      </c>
      <c r="W21" s="70" t="s">
        <v>32</v>
      </c>
      <c r="X21" s="70" t="s">
        <v>32</v>
      </c>
      <c r="Y21" s="70" t="s">
        <v>32</v>
      </c>
      <c r="Z21" s="70" t="s">
        <v>32</v>
      </c>
      <c r="AB21" s="69" t="s">
        <v>46</v>
      </c>
      <c r="AC21" s="70" t="s">
        <v>32</v>
      </c>
      <c r="AD21" s="70" t="s">
        <v>32</v>
      </c>
      <c r="AE21" s="70" t="s">
        <v>32</v>
      </c>
      <c r="AF21" s="70" t="s">
        <v>32</v>
      </c>
      <c r="AG21" s="70" t="s">
        <v>32</v>
      </c>
      <c r="AH21" s="70" t="s">
        <v>32</v>
      </c>
      <c r="AI21" s="70" t="s">
        <v>32</v>
      </c>
      <c r="AK21" s="69" t="s">
        <v>46</v>
      </c>
      <c r="AL21" s="70" t="s">
        <v>32</v>
      </c>
      <c r="AM21" s="70" t="s">
        <v>32</v>
      </c>
      <c r="AN21" s="70" t="s">
        <v>32</v>
      </c>
      <c r="AO21" s="70" t="s">
        <v>32</v>
      </c>
      <c r="AP21" s="70" t="s">
        <v>32</v>
      </c>
      <c r="AQ21" s="70" t="s">
        <v>32</v>
      </c>
      <c r="AR21" s="70" t="s">
        <v>32</v>
      </c>
      <c r="AT21" s="69" t="s">
        <v>46</v>
      </c>
      <c r="AU21" s="70" t="s">
        <v>32</v>
      </c>
      <c r="AV21" s="70" t="s">
        <v>32</v>
      </c>
      <c r="AW21" s="70" t="s">
        <v>32</v>
      </c>
      <c r="AX21" s="70" t="s">
        <v>32</v>
      </c>
      <c r="AY21" s="70" t="s">
        <v>32</v>
      </c>
      <c r="AZ21" s="70" t="s">
        <v>32</v>
      </c>
      <c r="BA21" s="70" t="s">
        <v>32</v>
      </c>
    </row>
    <row r="22" spans="1:53" ht="10.5" customHeight="1" x14ac:dyDescent="0.15">
      <c r="A22" s="69" t="s">
        <v>47</v>
      </c>
      <c r="B22" s="70" t="s">
        <v>32</v>
      </c>
      <c r="C22" s="70" t="s">
        <v>32</v>
      </c>
      <c r="D22" s="70" t="s">
        <v>32</v>
      </c>
      <c r="E22" s="70" t="s">
        <v>32</v>
      </c>
      <c r="F22" s="70" t="s">
        <v>32</v>
      </c>
      <c r="G22" s="70" t="s">
        <v>32</v>
      </c>
      <c r="H22" s="70" t="s">
        <v>32</v>
      </c>
      <c r="J22" s="69" t="s">
        <v>32</v>
      </c>
      <c r="K22" s="70" t="s">
        <v>32</v>
      </c>
      <c r="L22" s="70" t="s">
        <v>32</v>
      </c>
      <c r="M22" s="70" t="s">
        <v>32</v>
      </c>
      <c r="N22" s="70" t="s">
        <v>32</v>
      </c>
      <c r="O22" s="70" t="s">
        <v>32</v>
      </c>
      <c r="P22" s="70" t="s">
        <v>32</v>
      </c>
      <c r="Q22" s="70" t="s">
        <v>32</v>
      </c>
      <c r="S22" s="69" t="s">
        <v>47</v>
      </c>
      <c r="T22" s="70" t="s">
        <v>32</v>
      </c>
      <c r="U22" s="70" t="s">
        <v>32</v>
      </c>
      <c r="V22" s="70" t="s">
        <v>32</v>
      </c>
      <c r="W22" s="70" t="s">
        <v>32</v>
      </c>
      <c r="X22" s="70" t="s">
        <v>32</v>
      </c>
      <c r="Y22" s="70" t="s">
        <v>32</v>
      </c>
      <c r="Z22" s="70" t="s">
        <v>32</v>
      </c>
      <c r="AB22" s="69" t="s">
        <v>47</v>
      </c>
      <c r="AC22" s="70" t="s">
        <v>32</v>
      </c>
      <c r="AD22" s="70" t="s">
        <v>32</v>
      </c>
      <c r="AE22" s="70" t="s">
        <v>32</v>
      </c>
      <c r="AF22" s="70" t="s">
        <v>32</v>
      </c>
      <c r="AG22" s="70" t="s">
        <v>32</v>
      </c>
      <c r="AH22" s="70" t="s">
        <v>32</v>
      </c>
      <c r="AI22" s="70" t="s">
        <v>32</v>
      </c>
      <c r="AK22" s="69" t="s">
        <v>47</v>
      </c>
      <c r="AL22" s="70" t="s">
        <v>32</v>
      </c>
      <c r="AM22" s="70" t="s">
        <v>32</v>
      </c>
      <c r="AN22" s="70" t="s">
        <v>32</v>
      </c>
      <c r="AO22" s="70" t="s">
        <v>32</v>
      </c>
      <c r="AP22" s="70" t="s">
        <v>32</v>
      </c>
      <c r="AQ22" s="70" t="s">
        <v>32</v>
      </c>
      <c r="AR22" s="70" t="s">
        <v>32</v>
      </c>
      <c r="AT22" s="69" t="s">
        <v>47</v>
      </c>
      <c r="AU22" s="70" t="s">
        <v>32</v>
      </c>
      <c r="AV22" s="70" t="s">
        <v>32</v>
      </c>
      <c r="AW22" s="70" t="s">
        <v>32</v>
      </c>
      <c r="AX22" s="70" t="s">
        <v>32</v>
      </c>
      <c r="AY22" s="70" t="s">
        <v>32</v>
      </c>
      <c r="AZ22" s="70" t="s">
        <v>32</v>
      </c>
      <c r="BA22" s="70" t="s">
        <v>32</v>
      </c>
    </row>
    <row r="23" spans="1:53" ht="10.5" customHeight="1" x14ac:dyDescent="0.15">
      <c r="A23" s="69" t="s">
        <v>48</v>
      </c>
      <c r="B23" s="70" t="s">
        <v>32</v>
      </c>
      <c r="C23" s="70" t="s">
        <v>32</v>
      </c>
      <c r="D23" s="70" t="s">
        <v>32</v>
      </c>
      <c r="E23" s="70" t="s">
        <v>32</v>
      </c>
      <c r="F23" s="70" t="s">
        <v>32</v>
      </c>
      <c r="G23" s="70" t="s">
        <v>32</v>
      </c>
      <c r="H23" s="70" t="s">
        <v>32</v>
      </c>
      <c r="J23" s="69" t="s">
        <v>32</v>
      </c>
      <c r="K23" s="70" t="s">
        <v>32</v>
      </c>
      <c r="L23" s="70" t="s">
        <v>32</v>
      </c>
      <c r="M23" s="70" t="s">
        <v>32</v>
      </c>
      <c r="N23" s="70" t="s">
        <v>32</v>
      </c>
      <c r="O23" s="70" t="s">
        <v>32</v>
      </c>
      <c r="P23" s="70" t="s">
        <v>32</v>
      </c>
      <c r="Q23" s="70" t="s">
        <v>32</v>
      </c>
      <c r="S23" s="69" t="s">
        <v>48</v>
      </c>
      <c r="T23" s="70" t="s">
        <v>32</v>
      </c>
      <c r="U23" s="70" t="s">
        <v>32</v>
      </c>
      <c r="V23" s="70" t="s">
        <v>32</v>
      </c>
      <c r="W23" s="70" t="s">
        <v>32</v>
      </c>
      <c r="X23" s="70" t="s">
        <v>32</v>
      </c>
      <c r="Y23" s="70" t="s">
        <v>32</v>
      </c>
      <c r="Z23" s="70" t="s">
        <v>32</v>
      </c>
      <c r="AB23" s="69" t="s">
        <v>48</v>
      </c>
      <c r="AC23" s="70" t="s">
        <v>32</v>
      </c>
      <c r="AD23" s="70" t="s">
        <v>32</v>
      </c>
      <c r="AE23" s="70" t="s">
        <v>32</v>
      </c>
      <c r="AF23" s="70" t="s">
        <v>32</v>
      </c>
      <c r="AG23" s="70" t="s">
        <v>32</v>
      </c>
      <c r="AH23" s="70" t="s">
        <v>32</v>
      </c>
      <c r="AI23" s="70" t="s">
        <v>32</v>
      </c>
      <c r="AK23" s="69" t="s">
        <v>48</v>
      </c>
      <c r="AL23" s="70" t="s">
        <v>32</v>
      </c>
      <c r="AM23" s="70" t="s">
        <v>32</v>
      </c>
      <c r="AN23" s="70" t="s">
        <v>32</v>
      </c>
      <c r="AO23" s="70" t="s">
        <v>32</v>
      </c>
      <c r="AP23" s="70" t="s">
        <v>32</v>
      </c>
      <c r="AQ23" s="70" t="s">
        <v>32</v>
      </c>
      <c r="AR23" s="70" t="s">
        <v>32</v>
      </c>
      <c r="AT23" s="69" t="s">
        <v>48</v>
      </c>
      <c r="AU23" s="70" t="s">
        <v>32</v>
      </c>
      <c r="AV23" s="70" t="s">
        <v>32</v>
      </c>
      <c r="AW23" s="70" t="s">
        <v>32</v>
      </c>
      <c r="AX23" s="70" t="s">
        <v>32</v>
      </c>
      <c r="AY23" s="70" t="s">
        <v>32</v>
      </c>
      <c r="AZ23" s="70" t="s">
        <v>32</v>
      </c>
      <c r="BA23" s="70" t="s">
        <v>32</v>
      </c>
    </row>
    <row r="24" spans="1:53" ht="10.5" customHeight="1" x14ac:dyDescent="0.15">
      <c r="A24" s="69" t="s">
        <v>49</v>
      </c>
      <c r="B24" s="70">
        <v>5177513946</v>
      </c>
      <c r="C24" s="70" t="s">
        <v>32</v>
      </c>
      <c r="D24" s="70" t="s">
        <v>32</v>
      </c>
      <c r="E24" s="70">
        <v>5177513946</v>
      </c>
      <c r="F24" s="70" t="s">
        <v>32</v>
      </c>
      <c r="G24" s="70" t="s">
        <v>32</v>
      </c>
      <c r="H24" s="70">
        <v>5177513946</v>
      </c>
      <c r="J24" s="69">
        <v>5177513946</v>
      </c>
      <c r="K24" s="70" t="s">
        <v>32</v>
      </c>
      <c r="L24" s="70" t="s">
        <v>32</v>
      </c>
      <c r="M24" s="70" t="s">
        <v>32</v>
      </c>
      <c r="N24" s="70" t="s">
        <v>32</v>
      </c>
      <c r="O24" s="70" t="s">
        <v>32</v>
      </c>
      <c r="P24" s="70" t="s">
        <v>32</v>
      </c>
      <c r="Q24" s="70" t="s">
        <v>32</v>
      </c>
      <c r="S24" s="69" t="s">
        <v>49</v>
      </c>
      <c r="T24" s="70" t="s">
        <v>32</v>
      </c>
      <c r="U24" s="70" t="s">
        <v>32</v>
      </c>
      <c r="V24" s="70" t="s">
        <v>32</v>
      </c>
      <c r="W24" s="70" t="s">
        <v>32</v>
      </c>
      <c r="X24" s="70" t="s">
        <v>32</v>
      </c>
      <c r="Y24" s="70" t="s">
        <v>32</v>
      </c>
      <c r="Z24" s="70" t="s">
        <v>32</v>
      </c>
      <c r="AB24" s="69" t="s">
        <v>49</v>
      </c>
      <c r="AC24" s="70" t="s">
        <v>32</v>
      </c>
      <c r="AD24" s="70" t="s">
        <v>32</v>
      </c>
      <c r="AE24" s="70" t="s">
        <v>32</v>
      </c>
      <c r="AF24" s="70" t="s">
        <v>32</v>
      </c>
      <c r="AG24" s="70" t="s">
        <v>32</v>
      </c>
      <c r="AH24" s="70" t="s">
        <v>32</v>
      </c>
      <c r="AI24" s="70" t="s">
        <v>32</v>
      </c>
      <c r="AK24" s="69" t="s">
        <v>49</v>
      </c>
      <c r="AL24" s="70" t="s">
        <v>32</v>
      </c>
      <c r="AM24" s="70" t="s">
        <v>32</v>
      </c>
      <c r="AN24" s="70" t="s">
        <v>32</v>
      </c>
      <c r="AO24" s="70" t="s">
        <v>32</v>
      </c>
      <c r="AP24" s="70" t="s">
        <v>32</v>
      </c>
      <c r="AQ24" s="70" t="s">
        <v>32</v>
      </c>
      <c r="AR24" s="70" t="s">
        <v>32</v>
      </c>
      <c r="AT24" s="69" t="s">
        <v>49</v>
      </c>
      <c r="AU24" s="70" t="s">
        <v>32</v>
      </c>
      <c r="AV24" s="70" t="s">
        <v>32</v>
      </c>
      <c r="AW24" s="70" t="s">
        <v>32</v>
      </c>
      <c r="AX24" s="70" t="s">
        <v>32</v>
      </c>
      <c r="AY24" s="70" t="s">
        <v>32</v>
      </c>
      <c r="AZ24" s="70" t="s">
        <v>32</v>
      </c>
      <c r="BA24" s="70" t="s">
        <v>32</v>
      </c>
    </row>
    <row r="25" spans="1:53" ht="10.5" customHeight="1" x14ac:dyDescent="0.15">
      <c r="A25" s="69" t="s">
        <v>50</v>
      </c>
      <c r="B25" s="70" t="s">
        <v>32</v>
      </c>
      <c r="C25" s="70" t="s">
        <v>32</v>
      </c>
      <c r="D25" s="70" t="s">
        <v>32</v>
      </c>
      <c r="E25" s="70" t="s">
        <v>32</v>
      </c>
      <c r="F25" s="70" t="s">
        <v>32</v>
      </c>
      <c r="G25" s="70" t="s">
        <v>32</v>
      </c>
      <c r="H25" s="70" t="s">
        <v>32</v>
      </c>
      <c r="J25" s="69" t="s">
        <v>32</v>
      </c>
      <c r="K25" s="70" t="s">
        <v>32</v>
      </c>
      <c r="L25" s="70" t="s">
        <v>32</v>
      </c>
      <c r="M25" s="70" t="s">
        <v>32</v>
      </c>
      <c r="N25" s="70" t="s">
        <v>32</v>
      </c>
      <c r="O25" s="70" t="s">
        <v>32</v>
      </c>
      <c r="P25" s="70" t="s">
        <v>32</v>
      </c>
      <c r="Q25" s="70" t="s">
        <v>32</v>
      </c>
      <c r="S25" s="69" t="s">
        <v>50</v>
      </c>
      <c r="T25" s="70" t="s">
        <v>32</v>
      </c>
      <c r="U25" s="70" t="s">
        <v>32</v>
      </c>
      <c r="V25" s="70" t="s">
        <v>32</v>
      </c>
      <c r="W25" s="70" t="s">
        <v>32</v>
      </c>
      <c r="X25" s="70" t="s">
        <v>32</v>
      </c>
      <c r="Y25" s="70" t="s">
        <v>32</v>
      </c>
      <c r="Z25" s="70" t="s">
        <v>32</v>
      </c>
      <c r="AB25" s="69" t="s">
        <v>50</v>
      </c>
      <c r="AC25" s="70" t="s">
        <v>32</v>
      </c>
      <c r="AD25" s="70" t="s">
        <v>32</v>
      </c>
      <c r="AE25" s="70" t="s">
        <v>32</v>
      </c>
      <c r="AF25" s="70" t="s">
        <v>32</v>
      </c>
      <c r="AG25" s="70" t="s">
        <v>32</v>
      </c>
      <c r="AH25" s="70" t="s">
        <v>32</v>
      </c>
      <c r="AI25" s="70" t="s">
        <v>32</v>
      </c>
      <c r="AK25" s="69" t="s">
        <v>50</v>
      </c>
      <c r="AL25" s="70" t="s">
        <v>32</v>
      </c>
      <c r="AM25" s="70" t="s">
        <v>32</v>
      </c>
      <c r="AN25" s="70" t="s">
        <v>32</v>
      </c>
      <c r="AO25" s="70" t="s">
        <v>32</v>
      </c>
      <c r="AP25" s="70" t="s">
        <v>32</v>
      </c>
      <c r="AQ25" s="70" t="s">
        <v>32</v>
      </c>
      <c r="AR25" s="70" t="s">
        <v>32</v>
      </c>
      <c r="AT25" s="69" t="s">
        <v>50</v>
      </c>
      <c r="AU25" s="70" t="s">
        <v>32</v>
      </c>
      <c r="AV25" s="70" t="s">
        <v>32</v>
      </c>
      <c r="AW25" s="70" t="s">
        <v>32</v>
      </c>
      <c r="AX25" s="70" t="s">
        <v>32</v>
      </c>
      <c r="AY25" s="70" t="s">
        <v>32</v>
      </c>
      <c r="AZ25" s="70" t="s">
        <v>32</v>
      </c>
      <c r="BA25" s="70" t="s">
        <v>32</v>
      </c>
    </row>
    <row r="26" spans="1:53" ht="10.5" customHeight="1" x14ac:dyDescent="0.15">
      <c r="A26" s="69" t="s">
        <v>51</v>
      </c>
      <c r="B26" s="70" t="s">
        <v>32</v>
      </c>
      <c r="C26" s="70" t="s">
        <v>32</v>
      </c>
      <c r="D26" s="70" t="s">
        <v>32</v>
      </c>
      <c r="E26" s="70" t="s">
        <v>32</v>
      </c>
      <c r="F26" s="70" t="s">
        <v>32</v>
      </c>
      <c r="G26" s="70" t="s">
        <v>32</v>
      </c>
      <c r="H26" s="70" t="s">
        <v>32</v>
      </c>
      <c r="J26" s="69" t="s">
        <v>32</v>
      </c>
      <c r="K26" s="70" t="s">
        <v>32</v>
      </c>
      <c r="L26" s="70" t="s">
        <v>32</v>
      </c>
      <c r="M26" s="70" t="s">
        <v>32</v>
      </c>
      <c r="N26" s="70" t="s">
        <v>32</v>
      </c>
      <c r="O26" s="70" t="s">
        <v>32</v>
      </c>
      <c r="P26" s="70" t="s">
        <v>32</v>
      </c>
      <c r="Q26" s="70" t="s">
        <v>32</v>
      </c>
      <c r="S26" s="69" t="s">
        <v>51</v>
      </c>
      <c r="T26" s="70" t="s">
        <v>32</v>
      </c>
      <c r="U26" s="70" t="s">
        <v>32</v>
      </c>
      <c r="V26" s="70" t="s">
        <v>32</v>
      </c>
      <c r="W26" s="70" t="s">
        <v>32</v>
      </c>
      <c r="X26" s="70" t="s">
        <v>32</v>
      </c>
      <c r="Y26" s="70" t="s">
        <v>32</v>
      </c>
      <c r="Z26" s="70" t="s">
        <v>32</v>
      </c>
      <c r="AB26" s="69" t="s">
        <v>51</v>
      </c>
      <c r="AC26" s="70" t="s">
        <v>32</v>
      </c>
      <c r="AD26" s="70" t="s">
        <v>32</v>
      </c>
      <c r="AE26" s="70" t="s">
        <v>32</v>
      </c>
      <c r="AF26" s="70" t="s">
        <v>32</v>
      </c>
      <c r="AG26" s="70" t="s">
        <v>32</v>
      </c>
      <c r="AH26" s="70" t="s">
        <v>32</v>
      </c>
      <c r="AI26" s="70" t="s">
        <v>32</v>
      </c>
      <c r="AK26" s="69" t="s">
        <v>51</v>
      </c>
      <c r="AL26" s="70" t="s">
        <v>32</v>
      </c>
      <c r="AM26" s="70" t="s">
        <v>32</v>
      </c>
      <c r="AN26" s="70" t="s">
        <v>32</v>
      </c>
      <c r="AO26" s="70" t="s">
        <v>32</v>
      </c>
      <c r="AP26" s="70" t="s">
        <v>32</v>
      </c>
      <c r="AQ26" s="70" t="s">
        <v>32</v>
      </c>
      <c r="AR26" s="70" t="s">
        <v>32</v>
      </c>
      <c r="AT26" s="69" t="s">
        <v>51</v>
      </c>
      <c r="AU26" s="70" t="s">
        <v>32</v>
      </c>
      <c r="AV26" s="70" t="s">
        <v>32</v>
      </c>
      <c r="AW26" s="70" t="s">
        <v>32</v>
      </c>
      <c r="AX26" s="70" t="s">
        <v>32</v>
      </c>
      <c r="AY26" s="70" t="s">
        <v>32</v>
      </c>
      <c r="AZ26" s="70" t="s">
        <v>32</v>
      </c>
      <c r="BA26" s="70" t="s">
        <v>32</v>
      </c>
    </row>
    <row r="27" spans="1:53" ht="10.5" customHeight="1" x14ac:dyDescent="0.15">
      <c r="A27" s="69" t="s">
        <v>52</v>
      </c>
      <c r="B27" s="70" t="s">
        <v>32</v>
      </c>
      <c r="C27" s="70" t="s">
        <v>32</v>
      </c>
      <c r="D27" s="70" t="s">
        <v>32</v>
      </c>
      <c r="E27" s="70" t="s">
        <v>32</v>
      </c>
      <c r="F27" s="70" t="s">
        <v>32</v>
      </c>
      <c r="G27" s="70" t="s">
        <v>32</v>
      </c>
      <c r="H27" s="70" t="s">
        <v>32</v>
      </c>
      <c r="J27" s="69" t="s">
        <v>32</v>
      </c>
      <c r="K27" s="70" t="s">
        <v>32</v>
      </c>
      <c r="L27" s="70" t="s">
        <v>32</v>
      </c>
      <c r="M27" s="70" t="s">
        <v>32</v>
      </c>
      <c r="N27" s="70" t="s">
        <v>32</v>
      </c>
      <c r="O27" s="70" t="s">
        <v>32</v>
      </c>
      <c r="P27" s="70" t="s">
        <v>32</v>
      </c>
      <c r="Q27" s="70" t="s">
        <v>32</v>
      </c>
      <c r="S27" s="69" t="s">
        <v>52</v>
      </c>
      <c r="T27" s="70" t="s">
        <v>32</v>
      </c>
      <c r="U27" s="70" t="s">
        <v>32</v>
      </c>
      <c r="V27" s="70" t="s">
        <v>32</v>
      </c>
      <c r="W27" s="70" t="s">
        <v>32</v>
      </c>
      <c r="X27" s="70" t="s">
        <v>32</v>
      </c>
      <c r="Y27" s="70" t="s">
        <v>32</v>
      </c>
      <c r="Z27" s="70" t="s">
        <v>32</v>
      </c>
      <c r="AB27" s="69" t="s">
        <v>52</v>
      </c>
      <c r="AC27" s="70" t="s">
        <v>32</v>
      </c>
      <c r="AD27" s="70" t="s">
        <v>32</v>
      </c>
      <c r="AE27" s="70" t="s">
        <v>32</v>
      </c>
      <c r="AF27" s="70" t="s">
        <v>32</v>
      </c>
      <c r="AG27" s="70" t="s">
        <v>32</v>
      </c>
      <c r="AH27" s="70" t="s">
        <v>32</v>
      </c>
      <c r="AI27" s="70" t="s">
        <v>32</v>
      </c>
      <c r="AK27" s="69" t="s">
        <v>52</v>
      </c>
      <c r="AL27" s="70" t="s">
        <v>32</v>
      </c>
      <c r="AM27" s="70" t="s">
        <v>32</v>
      </c>
      <c r="AN27" s="70" t="s">
        <v>32</v>
      </c>
      <c r="AO27" s="70" t="s">
        <v>32</v>
      </c>
      <c r="AP27" s="70" t="s">
        <v>32</v>
      </c>
      <c r="AQ27" s="70" t="s">
        <v>32</v>
      </c>
      <c r="AR27" s="70" t="s">
        <v>32</v>
      </c>
      <c r="AT27" s="69" t="s">
        <v>52</v>
      </c>
      <c r="AU27" s="70" t="s">
        <v>32</v>
      </c>
      <c r="AV27" s="70" t="s">
        <v>32</v>
      </c>
      <c r="AW27" s="70" t="s">
        <v>32</v>
      </c>
      <c r="AX27" s="70" t="s">
        <v>32</v>
      </c>
      <c r="AY27" s="70" t="s">
        <v>32</v>
      </c>
      <c r="AZ27" s="70" t="s">
        <v>32</v>
      </c>
      <c r="BA27" s="70" t="s">
        <v>32</v>
      </c>
    </row>
    <row r="28" spans="1:53" ht="10.5" customHeight="1" x14ac:dyDescent="0.15">
      <c r="A28" s="69" t="s">
        <v>53</v>
      </c>
      <c r="B28" s="70" t="s">
        <v>32</v>
      </c>
      <c r="C28" s="70" t="s">
        <v>32</v>
      </c>
      <c r="D28" s="70" t="s">
        <v>32</v>
      </c>
      <c r="E28" s="70" t="s">
        <v>32</v>
      </c>
      <c r="F28" s="70" t="s">
        <v>32</v>
      </c>
      <c r="G28" s="70" t="s">
        <v>32</v>
      </c>
      <c r="H28" s="70" t="s">
        <v>32</v>
      </c>
      <c r="J28" s="69" t="s">
        <v>32</v>
      </c>
      <c r="K28" s="70" t="s">
        <v>32</v>
      </c>
      <c r="L28" s="70" t="s">
        <v>32</v>
      </c>
      <c r="M28" s="70" t="s">
        <v>32</v>
      </c>
      <c r="N28" s="70" t="s">
        <v>32</v>
      </c>
      <c r="O28" s="70" t="s">
        <v>32</v>
      </c>
      <c r="P28" s="70" t="s">
        <v>32</v>
      </c>
      <c r="Q28" s="70" t="s">
        <v>32</v>
      </c>
      <c r="S28" s="69" t="s">
        <v>53</v>
      </c>
      <c r="T28" s="70" t="s">
        <v>32</v>
      </c>
      <c r="U28" s="70" t="s">
        <v>32</v>
      </c>
      <c r="V28" s="70" t="s">
        <v>32</v>
      </c>
      <c r="W28" s="70" t="s">
        <v>32</v>
      </c>
      <c r="X28" s="70" t="s">
        <v>32</v>
      </c>
      <c r="Y28" s="70" t="s">
        <v>32</v>
      </c>
      <c r="Z28" s="70" t="s">
        <v>32</v>
      </c>
      <c r="AB28" s="69" t="s">
        <v>53</v>
      </c>
      <c r="AC28" s="70" t="s">
        <v>32</v>
      </c>
      <c r="AD28" s="70" t="s">
        <v>32</v>
      </c>
      <c r="AE28" s="70" t="s">
        <v>32</v>
      </c>
      <c r="AF28" s="70" t="s">
        <v>32</v>
      </c>
      <c r="AG28" s="70" t="s">
        <v>32</v>
      </c>
      <c r="AH28" s="70" t="s">
        <v>32</v>
      </c>
      <c r="AI28" s="70" t="s">
        <v>32</v>
      </c>
      <c r="AK28" s="69" t="s">
        <v>53</v>
      </c>
      <c r="AL28" s="70" t="s">
        <v>32</v>
      </c>
      <c r="AM28" s="70" t="s">
        <v>32</v>
      </c>
      <c r="AN28" s="70" t="s">
        <v>32</v>
      </c>
      <c r="AO28" s="70" t="s">
        <v>32</v>
      </c>
      <c r="AP28" s="70" t="s">
        <v>32</v>
      </c>
      <c r="AQ28" s="70" t="s">
        <v>32</v>
      </c>
      <c r="AR28" s="70" t="s">
        <v>32</v>
      </c>
      <c r="AT28" s="69" t="s">
        <v>53</v>
      </c>
      <c r="AU28" s="70" t="s">
        <v>32</v>
      </c>
      <c r="AV28" s="70" t="s">
        <v>32</v>
      </c>
      <c r="AW28" s="70" t="s">
        <v>32</v>
      </c>
      <c r="AX28" s="70" t="s">
        <v>32</v>
      </c>
      <c r="AY28" s="70" t="s">
        <v>32</v>
      </c>
      <c r="AZ28" s="70" t="s">
        <v>32</v>
      </c>
      <c r="BA28" s="70" t="s">
        <v>32</v>
      </c>
    </row>
    <row r="29" spans="1:53" ht="10.5" customHeight="1" x14ac:dyDescent="0.15">
      <c r="A29" s="69" t="s">
        <v>54</v>
      </c>
      <c r="B29" s="70" t="s">
        <v>32</v>
      </c>
      <c r="C29" s="70" t="s">
        <v>32</v>
      </c>
      <c r="D29" s="70" t="s">
        <v>32</v>
      </c>
      <c r="E29" s="70" t="s">
        <v>32</v>
      </c>
      <c r="F29" s="70" t="s">
        <v>32</v>
      </c>
      <c r="G29" s="70" t="s">
        <v>32</v>
      </c>
      <c r="H29" s="70" t="s">
        <v>32</v>
      </c>
      <c r="J29" s="69" t="s">
        <v>32</v>
      </c>
      <c r="K29" s="70" t="s">
        <v>32</v>
      </c>
      <c r="L29" s="70" t="s">
        <v>32</v>
      </c>
      <c r="M29" s="70" t="s">
        <v>32</v>
      </c>
      <c r="N29" s="70" t="s">
        <v>32</v>
      </c>
      <c r="O29" s="70" t="s">
        <v>32</v>
      </c>
      <c r="P29" s="70" t="s">
        <v>32</v>
      </c>
      <c r="Q29" s="70" t="s">
        <v>32</v>
      </c>
      <c r="S29" s="69" t="s">
        <v>54</v>
      </c>
      <c r="T29" s="70" t="s">
        <v>32</v>
      </c>
      <c r="U29" s="70" t="s">
        <v>32</v>
      </c>
      <c r="V29" s="70" t="s">
        <v>32</v>
      </c>
      <c r="W29" s="70" t="s">
        <v>32</v>
      </c>
      <c r="X29" s="70" t="s">
        <v>32</v>
      </c>
      <c r="Y29" s="70" t="s">
        <v>32</v>
      </c>
      <c r="Z29" s="70" t="s">
        <v>32</v>
      </c>
      <c r="AB29" s="69" t="s">
        <v>54</v>
      </c>
      <c r="AC29" s="70" t="s">
        <v>32</v>
      </c>
      <c r="AD29" s="70" t="s">
        <v>32</v>
      </c>
      <c r="AE29" s="70" t="s">
        <v>32</v>
      </c>
      <c r="AF29" s="70" t="s">
        <v>32</v>
      </c>
      <c r="AG29" s="70" t="s">
        <v>32</v>
      </c>
      <c r="AH29" s="70" t="s">
        <v>32</v>
      </c>
      <c r="AI29" s="70" t="s">
        <v>32</v>
      </c>
      <c r="AK29" s="69" t="s">
        <v>54</v>
      </c>
      <c r="AL29" s="70" t="s">
        <v>32</v>
      </c>
      <c r="AM29" s="70" t="s">
        <v>32</v>
      </c>
      <c r="AN29" s="70" t="s">
        <v>32</v>
      </c>
      <c r="AO29" s="70" t="s">
        <v>32</v>
      </c>
      <c r="AP29" s="70" t="s">
        <v>32</v>
      </c>
      <c r="AQ29" s="70" t="s">
        <v>32</v>
      </c>
      <c r="AR29" s="70" t="s">
        <v>32</v>
      </c>
      <c r="AT29" s="69" t="s">
        <v>54</v>
      </c>
      <c r="AU29" s="70" t="s">
        <v>32</v>
      </c>
      <c r="AV29" s="70" t="s">
        <v>32</v>
      </c>
      <c r="AW29" s="70" t="s">
        <v>32</v>
      </c>
      <c r="AX29" s="70" t="s">
        <v>32</v>
      </c>
      <c r="AY29" s="70" t="s">
        <v>32</v>
      </c>
      <c r="AZ29" s="70" t="s">
        <v>32</v>
      </c>
      <c r="BA29" s="70" t="s">
        <v>32</v>
      </c>
    </row>
    <row r="30" spans="1:53" ht="10.5" customHeight="1" x14ac:dyDescent="0.15">
      <c r="A30" s="69" t="s">
        <v>55</v>
      </c>
      <c r="B30" s="70" t="s">
        <v>32</v>
      </c>
      <c r="C30" s="70" t="s">
        <v>32</v>
      </c>
      <c r="D30" s="70" t="s">
        <v>32</v>
      </c>
      <c r="E30" s="70" t="s">
        <v>32</v>
      </c>
      <c r="F30" s="70" t="s">
        <v>32</v>
      </c>
      <c r="G30" s="70" t="s">
        <v>32</v>
      </c>
      <c r="H30" s="70" t="s">
        <v>32</v>
      </c>
      <c r="J30" s="69" t="s">
        <v>32</v>
      </c>
      <c r="K30" s="70" t="s">
        <v>32</v>
      </c>
      <c r="L30" s="70" t="s">
        <v>32</v>
      </c>
      <c r="M30" s="70" t="s">
        <v>32</v>
      </c>
      <c r="N30" s="70" t="s">
        <v>32</v>
      </c>
      <c r="O30" s="70" t="s">
        <v>32</v>
      </c>
      <c r="P30" s="70" t="s">
        <v>32</v>
      </c>
      <c r="Q30" s="70" t="s">
        <v>32</v>
      </c>
      <c r="S30" s="69" t="s">
        <v>55</v>
      </c>
      <c r="T30" s="70" t="s">
        <v>32</v>
      </c>
      <c r="U30" s="70" t="s">
        <v>32</v>
      </c>
      <c r="V30" s="70" t="s">
        <v>32</v>
      </c>
      <c r="W30" s="70" t="s">
        <v>32</v>
      </c>
      <c r="X30" s="70" t="s">
        <v>32</v>
      </c>
      <c r="Y30" s="70" t="s">
        <v>32</v>
      </c>
      <c r="Z30" s="70" t="s">
        <v>32</v>
      </c>
      <c r="AB30" s="69" t="s">
        <v>55</v>
      </c>
      <c r="AC30" s="70" t="s">
        <v>32</v>
      </c>
      <c r="AD30" s="70" t="s">
        <v>32</v>
      </c>
      <c r="AE30" s="70" t="s">
        <v>32</v>
      </c>
      <c r="AF30" s="70" t="s">
        <v>32</v>
      </c>
      <c r="AG30" s="70" t="s">
        <v>32</v>
      </c>
      <c r="AH30" s="70" t="s">
        <v>32</v>
      </c>
      <c r="AI30" s="70" t="s">
        <v>32</v>
      </c>
      <c r="AK30" s="69" t="s">
        <v>55</v>
      </c>
      <c r="AL30" s="70" t="s">
        <v>32</v>
      </c>
      <c r="AM30" s="70" t="s">
        <v>32</v>
      </c>
      <c r="AN30" s="70" t="s">
        <v>32</v>
      </c>
      <c r="AO30" s="70" t="s">
        <v>32</v>
      </c>
      <c r="AP30" s="70" t="s">
        <v>32</v>
      </c>
      <c r="AQ30" s="70" t="s">
        <v>32</v>
      </c>
      <c r="AR30" s="70" t="s">
        <v>32</v>
      </c>
      <c r="AT30" s="69" t="s">
        <v>55</v>
      </c>
      <c r="AU30" s="70" t="s">
        <v>32</v>
      </c>
      <c r="AV30" s="70" t="s">
        <v>32</v>
      </c>
      <c r="AW30" s="70" t="s">
        <v>32</v>
      </c>
      <c r="AX30" s="70" t="s">
        <v>32</v>
      </c>
      <c r="AY30" s="70" t="s">
        <v>32</v>
      </c>
      <c r="AZ30" s="70" t="s">
        <v>32</v>
      </c>
      <c r="BA30" s="70" t="s">
        <v>32</v>
      </c>
    </row>
    <row r="31" spans="1:53" ht="10.5" customHeight="1" x14ac:dyDescent="0.15">
      <c r="A31" s="69" t="s">
        <v>56</v>
      </c>
      <c r="B31" s="70" t="s">
        <v>32</v>
      </c>
      <c r="C31" s="70" t="s">
        <v>32</v>
      </c>
      <c r="D31" s="70" t="s">
        <v>32</v>
      </c>
      <c r="E31" s="70" t="s">
        <v>32</v>
      </c>
      <c r="F31" s="70" t="s">
        <v>32</v>
      </c>
      <c r="G31" s="70" t="s">
        <v>32</v>
      </c>
      <c r="H31" s="70" t="s">
        <v>32</v>
      </c>
      <c r="J31" s="69" t="s">
        <v>32</v>
      </c>
      <c r="K31" s="70" t="s">
        <v>32</v>
      </c>
      <c r="L31" s="70" t="s">
        <v>32</v>
      </c>
      <c r="M31" s="70" t="s">
        <v>32</v>
      </c>
      <c r="N31" s="70" t="s">
        <v>32</v>
      </c>
      <c r="O31" s="70" t="s">
        <v>32</v>
      </c>
      <c r="P31" s="70" t="s">
        <v>32</v>
      </c>
      <c r="Q31" s="70" t="s">
        <v>32</v>
      </c>
      <c r="S31" s="69" t="s">
        <v>56</v>
      </c>
      <c r="T31" s="70" t="s">
        <v>32</v>
      </c>
      <c r="U31" s="70" t="s">
        <v>32</v>
      </c>
      <c r="V31" s="70" t="s">
        <v>32</v>
      </c>
      <c r="W31" s="70" t="s">
        <v>32</v>
      </c>
      <c r="X31" s="70" t="s">
        <v>32</v>
      </c>
      <c r="Y31" s="70" t="s">
        <v>32</v>
      </c>
      <c r="Z31" s="70" t="s">
        <v>32</v>
      </c>
      <c r="AB31" s="69" t="s">
        <v>56</v>
      </c>
      <c r="AC31" s="70" t="s">
        <v>32</v>
      </c>
      <c r="AD31" s="70" t="s">
        <v>32</v>
      </c>
      <c r="AE31" s="70" t="s">
        <v>32</v>
      </c>
      <c r="AF31" s="70" t="s">
        <v>32</v>
      </c>
      <c r="AG31" s="70" t="s">
        <v>32</v>
      </c>
      <c r="AH31" s="70" t="s">
        <v>32</v>
      </c>
      <c r="AI31" s="70" t="s">
        <v>32</v>
      </c>
      <c r="AK31" s="69" t="s">
        <v>56</v>
      </c>
      <c r="AL31" s="70" t="s">
        <v>32</v>
      </c>
      <c r="AM31" s="70" t="s">
        <v>32</v>
      </c>
      <c r="AN31" s="70" t="s">
        <v>32</v>
      </c>
      <c r="AO31" s="70" t="s">
        <v>32</v>
      </c>
      <c r="AP31" s="70" t="s">
        <v>32</v>
      </c>
      <c r="AQ31" s="70" t="s">
        <v>32</v>
      </c>
      <c r="AR31" s="70" t="s">
        <v>32</v>
      </c>
      <c r="AT31" s="69" t="s">
        <v>56</v>
      </c>
      <c r="AU31" s="70" t="s">
        <v>32</v>
      </c>
      <c r="AV31" s="70" t="s">
        <v>32</v>
      </c>
      <c r="AW31" s="70" t="s">
        <v>32</v>
      </c>
      <c r="AX31" s="70" t="s">
        <v>32</v>
      </c>
      <c r="AY31" s="70" t="s">
        <v>32</v>
      </c>
      <c r="AZ31" s="70" t="s">
        <v>32</v>
      </c>
      <c r="BA31" s="70" t="s">
        <v>32</v>
      </c>
    </row>
    <row r="32" spans="1:53" ht="10.5" customHeight="1" x14ac:dyDescent="0.15">
      <c r="A32" s="69" t="s">
        <v>57</v>
      </c>
      <c r="B32" s="70" t="s">
        <v>32</v>
      </c>
      <c r="C32" s="70" t="s">
        <v>32</v>
      </c>
      <c r="D32" s="70" t="s">
        <v>32</v>
      </c>
      <c r="E32" s="70" t="s">
        <v>32</v>
      </c>
      <c r="F32" s="70" t="s">
        <v>32</v>
      </c>
      <c r="G32" s="70" t="s">
        <v>32</v>
      </c>
      <c r="H32" s="70" t="s">
        <v>32</v>
      </c>
      <c r="J32" s="69" t="s">
        <v>32</v>
      </c>
      <c r="K32" s="70" t="s">
        <v>32</v>
      </c>
      <c r="L32" s="70" t="s">
        <v>32</v>
      </c>
      <c r="M32" s="70" t="s">
        <v>32</v>
      </c>
      <c r="N32" s="70" t="s">
        <v>32</v>
      </c>
      <c r="O32" s="70" t="s">
        <v>32</v>
      </c>
      <c r="P32" s="70" t="s">
        <v>32</v>
      </c>
      <c r="Q32" s="70" t="s">
        <v>32</v>
      </c>
      <c r="S32" s="69" t="s">
        <v>57</v>
      </c>
      <c r="T32" s="70" t="s">
        <v>32</v>
      </c>
      <c r="U32" s="70" t="s">
        <v>32</v>
      </c>
      <c r="V32" s="70" t="s">
        <v>32</v>
      </c>
      <c r="W32" s="70" t="s">
        <v>32</v>
      </c>
      <c r="X32" s="70" t="s">
        <v>32</v>
      </c>
      <c r="Y32" s="70" t="s">
        <v>32</v>
      </c>
      <c r="Z32" s="70" t="s">
        <v>32</v>
      </c>
      <c r="AB32" s="69" t="s">
        <v>57</v>
      </c>
      <c r="AC32" s="70" t="s">
        <v>32</v>
      </c>
      <c r="AD32" s="70" t="s">
        <v>32</v>
      </c>
      <c r="AE32" s="70" t="s">
        <v>32</v>
      </c>
      <c r="AF32" s="70" t="s">
        <v>32</v>
      </c>
      <c r="AG32" s="70" t="s">
        <v>32</v>
      </c>
      <c r="AH32" s="70" t="s">
        <v>32</v>
      </c>
      <c r="AI32" s="70" t="s">
        <v>32</v>
      </c>
      <c r="AK32" s="69" t="s">
        <v>57</v>
      </c>
      <c r="AL32" s="70" t="s">
        <v>32</v>
      </c>
      <c r="AM32" s="70" t="s">
        <v>32</v>
      </c>
      <c r="AN32" s="70" t="s">
        <v>32</v>
      </c>
      <c r="AO32" s="70" t="s">
        <v>32</v>
      </c>
      <c r="AP32" s="70" t="s">
        <v>32</v>
      </c>
      <c r="AQ32" s="70" t="s">
        <v>32</v>
      </c>
      <c r="AR32" s="70" t="s">
        <v>32</v>
      </c>
      <c r="AT32" s="69" t="s">
        <v>57</v>
      </c>
      <c r="AU32" s="70" t="s">
        <v>32</v>
      </c>
      <c r="AV32" s="70" t="s">
        <v>32</v>
      </c>
      <c r="AW32" s="70" t="s">
        <v>32</v>
      </c>
      <c r="AX32" s="70" t="s">
        <v>32</v>
      </c>
      <c r="AY32" s="70" t="s">
        <v>32</v>
      </c>
      <c r="AZ32" s="70" t="s">
        <v>32</v>
      </c>
      <c r="BA32" s="70" t="s">
        <v>32</v>
      </c>
    </row>
    <row r="33" spans="1:53" ht="10.5" customHeight="1" x14ac:dyDescent="0.15">
      <c r="A33" s="69" t="s">
        <v>58</v>
      </c>
      <c r="B33" s="70" t="s">
        <v>32</v>
      </c>
      <c r="C33" s="70" t="s">
        <v>32</v>
      </c>
      <c r="D33" s="70" t="s">
        <v>32</v>
      </c>
      <c r="E33" s="70" t="s">
        <v>32</v>
      </c>
      <c r="F33" s="70" t="s">
        <v>32</v>
      </c>
      <c r="G33" s="70" t="s">
        <v>32</v>
      </c>
      <c r="H33" s="70" t="s">
        <v>32</v>
      </c>
      <c r="J33" s="69" t="s">
        <v>32</v>
      </c>
      <c r="K33" s="70" t="s">
        <v>32</v>
      </c>
      <c r="L33" s="70" t="s">
        <v>32</v>
      </c>
      <c r="M33" s="70" t="s">
        <v>32</v>
      </c>
      <c r="N33" s="70" t="s">
        <v>32</v>
      </c>
      <c r="O33" s="70" t="s">
        <v>32</v>
      </c>
      <c r="P33" s="70" t="s">
        <v>32</v>
      </c>
      <c r="Q33" s="70" t="s">
        <v>32</v>
      </c>
      <c r="S33" s="69" t="s">
        <v>58</v>
      </c>
      <c r="T33" s="70" t="s">
        <v>32</v>
      </c>
      <c r="U33" s="70" t="s">
        <v>32</v>
      </c>
      <c r="V33" s="70" t="s">
        <v>32</v>
      </c>
      <c r="W33" s="70" t="s">
        <v>32</v>
      </c>
      <c r="X33" s="70" t="s">
        <v>32</v>
      </c>
      <c r="Y33" s="70" t="s">
        <v>32</v>
      </c>
      <c r="Z33" s="70" t="s">
        <v>32</v>
      </c>
      <c r="AB33" s="69" t="s">
        <v>58</v>
      </c>
      <c r="AC33" s="70" t="s">
        <v>32</v>
      </c>
      <c r="AD33" s="70" t="s">
        <v>32</v>
      </c>
      <c r="AE33" s="70" t="s">
        <v>32</v>
      </c>
      <c r="AF33" s="70" t="s">
        <v>32</v>
      </c>
      <c r="AG33" s="70" t="s">
        <v>32</v>
      </c>
      <c r="AH33" s="70" t="s">
        <v>32</v>
      </c>
      <c r="AI33" s="70" t="s">
        <v>32</v>
      </c>
      <c r="AK33" s="69" t="s">
        <v>58</v>
      </c>
      <c r="AL33" s="70" t="s">
        <v>32</v>
      </c>
      <c r="AM33" s="70" t="s">
        <v>32</v>
      </c>
      <c r="AN33" s="70" t="s">
        <v>32</v>
      </c>
      <c r="AO33" s="70" t="s">
        <v>32</v>
      </c>
      <c r="AP33" s="70" t="s">
        <v>32</v>
      </c>
      <c r="AQ33" s="70" t="s">
        <v>32</v>
      </c>
      <c r="AR33" s="70" t="s">
        <v>32</v>
      </c>
      <c r="AT33" s="69" t="s">
        <v>58</v>
      </c>
      <c r="AU33" s="70" t="s">
        <v>32</v>
      </c>
      <c r="AV33" s="70" t="s">
        <v>32</v>
      </c>
      <c r="AW33" s="70" t="s">
        <v>32</v>
      </c>
      <c r="AX33" s="70" t="s">
        <v>32</v>
      </c>
      <c r="AY33" s="70" t="s">
        <v>32</v>
      </c>
      <c r="AZ33" s="70" t="s">
        <v>32</v>
      </c>
      <c r="BA33" s="70" t="s">
        <v>32</v>
      </c>
    </row>
    <row r="34" spans="1:53" ht="10.5" customHeight="1" x14ac:dyDescent="0.15">
      <c r="A34" s="69" t="s">
        <v>59</v>
      </c>
      <c r="B34" s="70" t="s">
        <v>32</v>
      </c>
      <c r="C34" s="70">
        <v>5885000</v>
      </c>
      <c r="D34" s="70" t="s">
        <v>32</v>
      </c>
      <c r="E34" s="70">
        <v>5885000</v>
      </c>
      <c r="F34" s="70" t="s">
        <v>32</v>
      </c>
      <c r="G34" s="70" t="s">
        <v>32</v>
      </c>
      <c r="H34" s="70">
        <v>5885000</v>
      </c>
      <c r="J34" s="69" t="s">
        <v>32</v>
      </c>
      <c r="K34" s="70" t="s">
        <v>32</v>
      </c>
      <c r="L34" s="70" t="s">
        <v>32</v>
      </c>
      <c r="M34" s="70" t="s">
        <v>32</v>
      </c>
      <c r="N34" s="70" t="s">
        <v>32</v>
      </c>
      <c r="O34" s="70" t="s">
        <v>32</v>
      </c>
      <c r="P34" s="70" t="s">
        <v>32</v>
      </c>
      <c r="Q34" s="70" t="s">
        <v>32</v>
      </c>
      <c r="S34" s="69" t="s">
        <v>59</v>
      </c>
      <c r="T34" s="70" t="s">
        <v>32</v>
      </c>
      <c r="U34" s="70" t="s">
        <v>32</v>
      </c>
      <c r="V34" s="70" t="s">
        <v>32</v>
      </c>
      <c r="W34" s="70" t="s">
        <v>32</v>
      </c>
      <c r="X34" s="70" t="s">
        <v>32</v>
      </c>
      <c r="Y34" s="70" t="s">
        <v>32</v>
      </c>
      <c r="Z34" s="70" t="s">
        <v>32</v>
      </c>
      <c r="AB34" s="69" t="s">
        <v>59</v>
      </c>
      <c r="AC34" s="70" t="s">
        <v>32</v>
      </c>
      <c r="AD34" s="70" t="s">
        <v>32</v>
      </c>
      <c r="AE34" s="70" t="s">
        <v>32</v>
      </c>
      <c r="AF34" s="70" t="s">
        <v>32</v>
      </c>
      <c r="AG34" s="70" t="s">
        <v>32</v>
      </c>
      <c r="AH34" s="70" t="s">
        <v>32</v>
      </c>
      <c r="AI34" s="70" t="s">
        <v>32</v>
      </c>
      <c r="AK34" s="69" t="s">
        <v>59</v>
      </c>
      <c r="AL34" s="70" t="s">
        <v>32</v>
      </c>
      <c r="AM34" s="70" t="s">
        <v>32</v>
      </c>
      <c r="AN34" s="70" t="s">
        <v>32</v>
      </c>
      <c r="AO34" s="70" t="s">
        <v>32</v>
      </c>
      <c r="AP34" s="70" t="s">
        <v>32</v>
      </c>
      <c r="AQ34" s="70" t="s">
        <v>32</v>
      </c>
      <c r="AR34" s="70" t="s">
        <v>32</v>
      </c>
      <c r="AT34" s="69" t="s">
        <v>59</v>
      </c>
      <c r="AU34" s="70" t="s">
        <v>32</v>
      </c>
      <c r="AV34" s="70" t="s">
        <v>32</v>
      </c>
      <c r="AW34" s="70" t="s">
        <v>32</v>
      </c>
      <c r="AX34" s="70" t="s">
        <v>32</v>
      </c>
      <c r="AY34" s="70" t="s">
        <v>32</v>
      </c>
      <c r="AZ34" s="70" t="s">
        <v>32</v>
      </c>
      <c r="BA34" s="70" t="s">
        <v>32</v>
      </c>
    </row>
    <row r="35" spans="1:53" ht="10.5" customHeight="1" x14ac:dyDescent="0.15">
      <c r="A35" s="69" t="s">
        <v>60</v>
      </c>
      <c r="B35" s="70" t="s">
        <v>32</v>
      </c>
      <c r="C35" s="70" t="s">
        <v>32</v>
      </c>
      <c r="D35" s="70" t="s">
        <v>32</v>
      </c>
      <c r="E35" s="70" t="s">
        <v>32</v>
      </c>
      <c r="F35" s="70" t="s">
        <v>32</v>
      </c>
      <c r="G35" s="70" t="s">
        <v>32</v>
      </c>
      <c r="H35" s="70" t="s">
        <v>32</v>
      </c>
      <c r="J35" s="69" t="s">
        <v>32</v>
      </c>
      <c r="K35" s="70" t="s">
        <v>32</v>
      </c>
      <c r="L35" s="70" t="s">
        <v>32</v>
      </c>
      <c r="M35" s="70" t="s">
        <v>32</v>
      </c>
      <c r="N35" s="70" t="s">
        <v>32</v>
      </c>
      <c r="O35" s="70" t="s">
        <v>32</v>
      </c>
      <c r="P35" s="70" t="s">
        <v>32</v>
      </c>
      <c r="Q35" s="70" t="s">
        <v>32</v>
      </c>
      <c r="S35" s="69" t="s">
        <v>60</v>
      </c>
      <c r="T35" s="70" t="s">
        <v>32</v>
      </c>
      <c r="U35" s="70" t="s">
        <v>32</v>
      </c>
      <c r="V35" s="70" t="s">
        <v>32</v>
      </c>
      <c r="W35" s="70" t="s">
        <v>32</v>
      </c>
      <c r="X35" s="70" t="s">
        <v>32</v>
      </c>
      <c r="Y35" s="70" t="s">
        <v>32</v>
      </c>
      <c r="Z35" s="70" t="s">
        <v>32</v>
      </c>
      <c r="AB35" s="69" t="s">
        <v>60</v>
      </c>
      <c r="AC35" s="70" t="s">
        <v>32</v>
      </c>
      <c r="AD35" s="70" t="s">
        <v>32</v>
      </c>
      <c r="AE35" s="70" t="s">
        <v>32</v>
      </c>
      <c r="AF35" s="70" t="s">
        <v>32</v>
      </c>
      <c r="AG35" s="70" t="s">
        <v>32</v>
      </c>
      <c r="AH35" s="70" t="s">
        <v>32</v>
      </c>
      <c r="AI35" s="70" t="s">
        <v>32</v>
      </c>
      <c r="AK35" s="69" t="s">
        <v>60</v>
      </c>
      <c r="AL35" s="70" t="s">
        <v>32</v>
      </c>
      <c r="AM35" s="70" t="s">
        <v>32</v>
      </c>
      <c r="AN35" s="70" t="s">
        <v>32</v>
      </c>
      <c r="AO35" s="70" t="s">
        <v>32</v>
      </c>
      <c r="AP35" s="70" t="s">
        <v>32</v>
      </c>
      <c r="AQ35" s="70" t="s">
        <v>32</v>
      </c>
      <c r="AR35" s="70" t="s">
        <v>32</v>
      </c>
      <c r="AT35" s="69" t="s">
        <v>60</v>
      </c>
      <c r="AU35" s="70" t="s">
        <v>32</v>
      </c>
      <c r="AV35" s="70" t="s">
        <v>32</v>
      </c>
      <c r="AW35" s="70" t="s">
        <v>32</v>
      </c>
      <c r="AX35" s="70" t="s">
        <v>32</v>
      </c>
      <c r="AY35" s="70" t="s">
        <v>32</v>
      </c>
      <c r="AZ35" s="70" t="s">
        <v>32</v>
      </c>
      <c r="BA35" s="70" t="s">
        <v>32</v>
      </c>
    </row>
    <row r="36" spans="1:53" ht="10.5" customHeight="1" x14ac:dyDescent="0.15">
      <c r="A36" s="69" t="s">
        <v>61</v>
      </c>
      <c r="B36" s="70" t="s">
        <v>32</v>
      </c>
      <c r="C36" s="70" t="s">
        <v>32</v>
      </c>
      <c r="D36" s="70" t="s">
        <v>32</v>
      </c>
      <c r="E36" s="70" t="s">
        <v>32</v>
      </c>
      <c r="F36" s="70" t="s">
        <v>32</v>
      </c>
      <c r="G36" s="70" t="s">
        <v>32</v>
      </c>
      <c r="H36" s="70" t="s">
        <v>32</v>
      </c>
      <c r="J36" s="69" t="s">
        <v>32</v>
      </c>
      <c r="K36" s="70" t="s">
        <v>32</v>
      </c>
      <c r="L36" s="70" t="s">
        <v>32</v>
      </c>
      <c r="M36" s="70" t="s">
        <v>32</v>
      </c>
      <c r="N36" s="70" t="s">
        <v>32</v>
      </c>
      <c r="O36" s="70" t="s">
        <v>32</v>
      </c>
      <c r="P36" s="70" t="s">
        <v>32</v>
      </c>
      <c r="Q36" s="70" t="s">
        <v>32</v>
      </c>
      <c r="S36" s="69" t="s">
        <v>61</v>
      </c>
      <c r="T36" s="70" t="s">
        <v>32</v>
      </c>
      <c r="U36" s="70" t="s">
        <v>32</v>
      </c>
      <c r="V36" s="70" t="s">
        <v>32</v>
      </c>
      <c r="W36" s="70" t="s">
        <v>32</v>
      </c>
      <c r="X36" s="70" t="s">
        <v>32</v>
      </c>
      <c r="Y36" s="70" t="s">
        <v>32</v>
      </c>
      <c r="Z36" s="70" t="s">
        <v>32</v>
      </c>
      <c r="AB36" s="69" t="s">
        <v>61</v>
      </c>
      <c r="AC36" s="70" t="s">
        <v>32</v>
      </c>
      <c r="AD36" s="70" t="s">
        <v>32</v>
      </c>
      <c r="AE36" s="70" t="s">
        <v>32</v>
      </c>
      <c r="AF36" s="70" t="s">
        <v>32</v>
      </c>
      <c r="AG36" s="70" t="s">
        <v>32</v>
      </c>
      <c r="AH36" s="70" t="s">
        <v>32</v>
      </c>
      <c r="AI36" s="70" t="s">
        <v>32</v>
      </c>
      <c r="AK36" s="69" t="s">
        <v>61</v>
      </c>
      <c r="AL36" s="70" t="s">
        <v>32</v>
      </c>
      <c r="AM36" s="70" t="s">
        <v>32</v>
      </c>
      <c r="AN36" s="70" t="s">
        <v>32</v>
      </c>
      <c r="AO36" s="70" t="s">
        <v>32</v>
      </c>
      <c r="AP36" s="70" t="s">
        <v>32</v>
      </c>
      <c r="AQ36" s="70" t="s">
        <v>32</v>
      </c>
      <c r="AR36" s="70" t="s">
        <v>32</v>
      </c>
      <c r="AT36" s="69" t="s">
        <v>61</v>
      </c>
      <c r="AU36" s="70" t="s">
        <v>32</v>
      </c>
      <c r="AV36" s="70" t="s">
        <v>32</v>
      </c>
      <c r="AW36" s="70" t="s">
        <v>32</v>
      </c>
      <c r="AX36" s="70" t="s">
        <v>32</v>
      </c>
      <c r="AY36" s="70" t="s">
        <v>32</v>
      </c>
      <c r="AZ36" s="70" t="s">
        <v>32</v>
      </c>
      <c r="BA36" s="70" t="s">
        <v>32</v>
      </c>
    </row>
    <row r="37" spans="1:53" ht="10.5" customHeight="1" x14ac:dyDescent="0.15">
      <c r="A37" s="69" t="s">
        <v>62</v>
      </c>
      <c r="B37" s="70" t="s">
        <v>32</v>
      </c>
      <c r="C37" s="70" t="s">
        <v>32</v>
      </c>
      <c r="D37" s="70" t="s">
        <v>32</v>
      </c>
      <c r="E37" s="70" t="s">
        <v>32</v>
      </c>
      <c r="F37" s="70" t="s">
        <v>32</v>
      </c>
      <c r="G37" s="70" t="s">
        <v>32</v>
      </c>
      <c r="H37" s="70" t="s">
        <v>32</v>
      </c>
      <c r="J37" s="69" t="s">
        <v>32</v>
      </c>
      <c r="K37" s="70" t="s">
        <v>32</v>
      </c>
      <c r="L37" s="70" t="s">
        <v>32</v>
      </c>
      <c r="M37" s="70" t="s">
        <v>32</v>
      </c>
      <c r="N37" s="70" t="s">
        <v>32</v>
      </c>
      <c r="O37" s="70" t="s">
        <v>32</v>
      </c>
      <c r="P37" s="70" t="s">
        <v>32</v>
      </c>
      <c r="Q37" s="70" t="s">
        <v>32</v>
      </c>
      <c r="S37" s="69" t="s">
        <v>62</v>
      </c>
      <c r="T37" s="70" t="s">
        <v>32</v>
      </c>
      <c r="U37" s="70" t="s">
        <v>32</v>
      </c>
      <c r="V37" s="70" t="s">
        <v>32</v>
      </c>
      <c r="W37" s="70" t="s">
        <v>32</v>
      </c>
      <c r="X37" s="70" t="s">
        <v>32</v>
      </c>
      <c r="Y37" s="70" t="s">
        <v>32</v>
      </c>
      <c r="Z37" s="70" t="s">
        <v>32</v>
      </c>
      <c r="AB37" s="69" t="s">
        <v>62</v>
      </c>
      <c r="AC37" s="70" t="s">
        <v>32</v>
      </c>
      <c r="AD37" s="70" t="s">
        <v>32</v>
      </c>
      <c r="AE37" s="70" t="s">
        <v>32</v>
      </c>
      <c r="AF37" s="70" t="s">
        <v>32</v>
      </c>
      <c r="AG37" s="70" t="s">
        <v>32</v>
      </c>
      <c r="AH37" s="70" t="s">
        <v>32</v>
      </c>
      <c r="AI37" s="70" t="s">
        <v>32</v>
      </c>
      <c r="AK37" s="69" t="s">
        <v>62</v>
      </c>
      <c r="AL37" s="70" t="s">
        <v>32</v>
      </c>
      <c r="AM37" s="70" t="s">
        <v>32</v>
      </c>
      <c r="AN37" s="70" t="s">
        <v>32</v>
      </c>
      <c r="AO37" s="70" t="s">
        <v>32</v>
      </c>
      <c r="AP37" s="70" t="s">
        <v>32</v>
      </c>
      <c r="AQ37" s="70" t="s">
        <v>32</v>
      </c>
      <c r="AR37" s="70" t="s">
        <v>32</v>
      </c>
      <c r="AT37" s="69" t="s">
        <v>62</v>
      </c>
      <c r="AU37" s="70" t="s">
        <v>32</v>
      </c>
      <c r="AV37" s="70" t="s">
        <v>32</v>
      </c>
      <c r="AW37" s="70" t="s">
        <v>32</v>
      </c>
      <c r="AX37" s="70" t="s">
        <v>32</v>
      </c>
      <c r="AY37" s="70" t="s">
        <v>32</v>
      </c>
      <c r="AZ37" s="70" t="s">
        <v>32</v>
      </c>
      <c r="BA37" s="70" t="s">
        <v>32</v>
      </c>
    </row>
    <row r="38" spans="1:53" ht="10.5" customHeight="1" x14ac:dyDescent="0.15">
      <c r="A38" s="69" t="s">
        <v>63</v>
      </c>
      <c r="B38" s="70">
        <v>167601921</v>
      </c>
      <c r="C38" s="70">
        <v>1853050</v>
      </c>
      <c r="D38" s="70" t="s">
        <v>32</v>
      </c>
      <c r="E38" s="70">
        <v>169454971</v>
      </c>
      <c r="F38" s="70">
        <v>150821541</v>
      </c>
      <c r="G38" s="70">
        <v>2157592</v>
      </c>
      <c r="H38" s="70">
        <v>18633430</v>
      </c>
      <c r="J38" s="69">
        <v>21000154</v>
      </c>
      <c r="K38" s="70" t="s">
        <v>32</v>
      </c>
      <c r="L38" s="70" t="s">
        <v>32</v>
      </c>
      <c r="M38" s="70" t="s">
        <v>32</v>
      </c>
      <c r="N38" s="70" t="s">
        <v>32</v>
      </c>
      <c r="O38" s="70" t="s">
        <v>32</v>
      </c>
      <c r="P38" s="70" t="s">
        <v>32</v>
      </c>
      <c r="Q38" s="70" t="s">
        <v>32</v>
      </c>
      <c r="S38" s="69" t="s">
        <v>63</v>
      </c>
      <c r="T38" s="70" t="s">
        <v>32</v>
      </c>
      <c r="U38" s="70" t="s">
        <v>32</v>
      </c>
      <c r="V38" s="70" t="s">
        <v>32</v>
      </c>
      <c r="W38" s="70" t="s">
        <v>32</v>
      </c>
      <c r="X38" s="70" t="s">
        <v>32</v>
      </c>
      <c r="Y38" s="70" t="s">
        <v>32</v>
      </c>
      <c r="Z38" s="70" t="s">
        <v>32</v>
      </c>
      <c r="AB38" s="69" t="s">
        <v>63</v>
      </c>
      <c r="AC38" s="70" t="s">
        <v>32</v>
      </c>
      <c r="AD38" s="70" t="s">
        <v>32</v>
      </c>
      <c r="AE38" s="70" t="s">
        <v>32</v>
      </c>
      <c r="AF38" s="70" t="s">
        <v>32</v>
      </c>
      <c r="AG38" s="70" t="s">
        <v>32</v>
      </c>
      <c r="AH38" s="70" t="s">
        <v>32</v>
      </c>
      <c r="AI38" s="70" t="s">
        <v>32</v>
      </c>
      <c r="AK38" s="69" t="s">
        <v>63</v>
      </c>
      <c r="AL38" s="70" t="s">
        <v>32</v>
      </c>
      <c r="AM38" s="70" t="s">
        <v>32</v>
      </c>
      <c r="AN38" s="70" t="s">
        <v>32</v>
      </c>
      <c r="AO38" s="70" t="s">
        <v>32</v>
      </c>
      <c r="AP38" s="70" t="s">
        <v>32</v>
      </c>
      <c r="AQ38" s="70" t="s">
        <v>32</v>
      </c>
      <c r="AR38" s="70" t="s">
        <v>32</v>
      </c>
      <c r="AT38" s="69" t="s">
        <v>63</v>
      </c>
      <c r="AU38" s="70" t="s">
        <v>32</v>
      </c>
      <c r="AV38" s="70" t="s">
        <v>32</v>
      </c>
      <c r="AW38" s="70" t="s">
        <v>32</v>
      </c>
      <c r="AX38" s="70" t="s">
        <v>32</v>
      </c>
      <c r="AY38" s="70" t="s">
        <v>32</v>
      </c>
      <c r="AZ38" s="70" t="s">
        <v>32</v>
      </c>
      <c r="BA38" s="70" t="s">
        <v>32</v>
      </c>
    </row>
    <row r="39" spans="1:53" ht="10.5" customHeight="1" x14ac:dyDescent="0.15">
      <c r="A39" s="69" t="s">
        <v>64</v>
      </c>
      <c r="B39" s="70" t="s">
        <v>32</v>
      </c>
      <c r="C39" s="70" t="s">
        <v>32</v>
      </c>
      <c r="D39" s="70" t="s">
        <v>32</v>
      </c>
      <c r="E39" s="70" t="s">
        <v>32</v>
      </c>
      <c r="F39" s="70" t="s">
        <v>32</v>
      </c>
      <c r="G39" s="70" t="s">
        <v>32</v>
      </c>
      <c r="H39" s="70" t="s">
        <v>32</v>
      </c>
      <c r="J39" s="69" t="s">
        <v>32</v>
      </c>
      <c r="K39" s="70" t="s">
        <v>32</v>
      </c>
      <c r="L39" s="70" t="s">
        <v>32</v>
      </c>
      <c r="M39" s="70" t="s">
        <v>32</v>
      </c>
      <c r="N39" s="70" t="s">
        <v>32</v>
      </c>
      <c r="O39" s="70" t="s">
        <v>32</v>
      </c>
      <c r="P39" s="70" t="s">
        <v>32</v>
      </c>
      <c r="Q39" s="70" t="s">
        <v>32</v>
      </c>
      <c r="S39" s="69" t="s">
        <v>64</v>
      </c>
      <c r="T39" s="70" t="s">
        <v>32</v>
      </c>
      <c r="U39" s="70" t="s">
        <v>32</v>
      </c>
      <c r="V39" s="70" t="s">
        <v>32</v>
      </c>
      <c r="W39" s="70" t="s">
        <v>32</v>
      </c>
      <c r="X39" s="70" t="s">
        <v>32</v>
      </c>
      <c r="Y39" s="70" t="s">
        <v>32</v>
      </c>
      <c r="Z39" s="70" t="s">
        <v>32</v>
      </c>
      <c r="AB39" s="69" t="s">
        <v>64</v>
      </c>
      <c r="AC39" s="70" t="s">
        <v>32</v>
      </c>
      <c r="AD39" s="70" t="s">
        <v>32</v>
      </c>
      <c r="AE39" s="70" t="s">
        <v>32</v>
      </c>
      <c r="AF39" s="70" t="s">
        <v>32</v>
      </c>
      <c r="AG39" s="70" t="s">
        <v>32</v>
      </c>
      <c r="AH39" s="70" t="s">
        <v>32</v>
      </c>
      <c r="AI39" s="70" t="s">
        <v>32</v>
      </c>
      <c r="AK39" s="69" t="s">
        <v>64</v>
      </c>
      <c r="AL39" s="70" t="s">
        <v>32</v>
      </c>
      <c r="AM39" s="70" t="s">
        <v>32</v>
      </c>
      <c r="AN39" s="70" t="s">
        <v>32</v>
      </c>
      <c r="AO39" s="70" t="s">
        <v>32</v>
      </c>
      <c r="AP39" s="70" t="s">
        <v>32</v>
      </c>
      <c r="AQ39" s="70" t="s">
        <v>32</v>
      </c>
      <c r="AR39" s="70" t="s">
        <v>32</v>
      </c>
      <c r="AT39" s="69" t="s">
        <v>64</v>
      </c>
      <c r="AU39" s="70" t="s">
        <v>32</v>
      </c>
      <c r="AV39" s="70" t="s">
        <v>32</v>
      </c>
      <c r="AW39" s="70" t="s">
        <v>32</v>
      </c>
      <c r="AX39" s="70" t="s">
        <v>32</v>
      </c>
      <c r="AY39" s="70" t="s">
        <v>32</v>
      </c>
      <c r="AZ39" s="70" t="s">
        <v>32</v>
      </c>
      <c r="BA39" s="70" t="s">
        <v>32</v>
      </c>
    </row>
    <row r="40" spans="1:53" ht="10.5" customHeight="1" x14ac:dyDescent="0.15">
      <c r="A40" s="69" t="s">
        <v>65</v>
      </c>
      <c r="B40" s="70" t="s">
        <v>32</v>
      </c>
      <c r="C40" s="70" t="s">
        <v>32</v>
      </c>
      <c r="D40" s="70" t="s">
        <v>32</v>
      </c>
      <c r="E40" s="70" t="s">
        <v>32</v>
      </c>
      <c r="F40" s="70" t="s">
        <v>32</v>
      </c>
      <c r="G40" s="70" t="s">
        <v>32</v>
      </c>
      <c r="H40" s="70" t="s">
        <v>32</v>
      </c>
      <c r="J40" s="69" t="s">
        <v>32</v>
      </c>
      <c r="K40" s="70" t="s">
        <v>32</v>
      </c>
      <c r="L40" s="70" t="s">
        <v>32</v>
      </c>
      <c r="M40" s="70" t="s">
        <v>32</v>
      </c>
      <c r="N40" s="70" t="s">
        <v>32</v>
      </c>
      <c r="O40" s="70" t="s">
        <v>32</v>
      </c>
      <c r="P40" s="70" t="s">
        <v>32</v>
      </c>
      <c r="Q40" s="70" t="s">
        <v>32</v>
      </c>
      <c r="S40" s="69" t="s">
        <v>65</v>
      </c>
      <c r="T40" s="70" t="s">
        <v>32</v>
      </c>
      <c r="U40" s="70" t="s">
        <v>32</v>
      </c>
      <c r="V40" s="70" t="s">
        <v>32</v>
      </c>
      <c r="W40" s="70" t="s">
        <v>32</v>
      </c>
      <c r="X40" s="70" t="s">
        <v>32</v>
      </c>
      <c r="Y40" s="70" t="s">
        <v>32</v>
      </c>
      <c r="Z40" s="70" t="s">
        <v>32</v>
      </c>
      <c r="AB40" s="69" t="s">
        <v>65</v>
      </c>
      <c r="AC40" s="70" t="s">
        <v>32</v>
      </c>
      <c r="AD40" s="70" t="s">
        <v>32</v>
      </c>
      <c r="AE40" s="70" t="s">
        <v>32</v>
      </c>
      <c r="AF40" s="70" t="s">
        <v>32</v>
      </c>
      <c r="AG40" s="70" t="s">
        <v>32</v>
      </c>
      <c r="AH40" s="70" t="s">
        <v>32</v>
      </c>
      <c r="AI40" s="70" t="s">
        <v>32</v>
      </c>
      <c r="AK40" s="69" t="s">
        <v>65</v>
      </c>
      <c r="AL40" s="70" t="s">
        <v>32</v>
      </c>
      <c r="AM40" s="70" t="s">
        <v>32</v>
      </c>
      <c r="AN40" s="70" t="s">
        <v>32</v>
      </c>
      <c r="AO40" s="70" t="s">
        <v>32</v>
      </c>
      <c r="AP40" s="70" t="s">
        <v>32</v>
      </c>
      <c r="AQ40" s="70" t="s">
        <v>32</v>
      </c>
      <c r="AR40" s="70" t="s">
        <v>32</v>
      </c>
      <c r="AT40" s="69" t="s">
        <v>65</v>
      </c>
      <c r="AU40" s="70" t="s">
        <v>32</v>
      </c>
      <c r="AV40" s="70" t="s">
        <v>32</v>
      </c>
      <c r="AW40" s="70" t="s">
        <v>32</v>
      </c>
      <c r="AX40" s="70" t="s">
        <v>32</v>
      </c>
      <c r="AY40" s="70" t="s">
        <v>32</v>
      </c>
      <c r="AZ40" s="70" t="s">
        <v>32</v>
      </c>
      <c r="BA40" s="70" t="s">
        <v>32</v>
      </c>
    </row>
    <row r="41" spans="1:53" ht="10.5" customHeight="1" x14ac:dyDescent="0.15">
      <c r="A41" s="69" t="s">
        <v>66</v>
      </c>
      <c r="B41" s="70" t="s">
        <v>32</v>
      </c>
      <c r="C41" s="70" t="s">
        <v>32</v>
      </c>
      <c r="D41" s="70" t="s">
        <v>32</v>
      </c>
      <c r="E41" s="70" t="s">
        <v>32</v>
      </c>
      <c r="F41" s="70" t="s">
        <v>32</v>
      </c>
      <c r="G41" s="70" t="s">
        <v>32</v>
      </c>
      <c r="H41" s="70" t="s">
        <v>32</v>
      </c>
      <c r="J41" s="69" t="s">
        <v>32</v>
      </c>
      <c r="K41" s="70" t="s">
        <v>32</v>
      </c>
      <c r="L41" s="70" t="s">
        <v>32</v>
      </c>
      <c r="M41" s="70" t="s">
        <v>32</v>
      </c>
      <c r="N41" s="70" t="s">
        <v>32</v>
      </c>
      <c r="O41" s="70" t="s">
        <v>32</v>
      </c>
      <c r="P41" s="70" t="s">
        <v>32</v>
      </c>
      <c r="Q41" s="70" t="s">
        <v>32</v>
      </c>
      <c r="S41" s="69" t="s">
        <v>66</v>
      </c>
      <c r="T41" s="70" t="s">
        <v>32</v>
      </c>
      <c r="U41" s="70" t="s">
        <v>32</v>
      </c>
      <c r="V41" s="70" t="s">
        <v>32</v>
      </c>
      <c r="W41" s="70" t="s">
        <v>32</v>
      </c>
      <c r="X41" s="70" t="s">
        <v>32</v>
      </c>
      <c r="Y41" s="70" t="s">
        <v>32</v>
      </c>
      <c r="Z41" s="70" t="s">
        <v>32</v>
      </c>
      <c r="AB41" s="69" t="s">
        <v>66</v>
      </c>
      <c r="AC41" s="70" t="s">
        <v>32</v>
      </c>
      <c r="AD41" s="70" t="s">
        <v>32</v>
      </c>
      <c r="AE41" s="70" t="s">
        <v>32</v>
      </c>
      <c r="AF41" s="70" t="s">
        <v>32</v>
      </c>
      <c r="AG41" s="70" t="s">
        <v>32</v>
      </c>
      <c r="AH41" s="70" t="s">
        <v>32</v>
      </c>
      <c r="AI41" s="70" t="s">
        <v>32</v>
      </c>
      <c r="AK41" s="69" t="s">
        <v>66</v>
      </c>
      <c r="AL41" s="70" t="s">
        <v>32</v>
      </c>
      <c r="AM41" s="70" t="s">
        <v>32</v>
      </c>
      <c r="AN41" s="70" t="s">
        <v>32</v>
      </c>
      <c r="AO41" s="70" t="s">
        <v>32</v>
      </c>
      <c r="AP41" s="70" t="s">
        <v>32</v>
      </c>
      <c r="AQ41" s="70" t="s">
        <v>32</v>
      </c>
      <c r="AR41" s="70" t="s">
        <v>32</v>
      </c>
      <c r="AT41" s="69" t="s">
        <v>66</v>
      </c>
      <c r="AU41" s="70" t="s">
        <v>32</v>
      </c>
      <c r="AV41" s="70" t="s">
        <v>32</v>
      </c>
      <c r="AW41" s="70" t="s">
        <v>32</v>
      </c>
      <c r="AX41" s="70" t="s">
        <v>32</v>
      </c>
      <c r="AY41" s="70" t="s">
        <v>32</v>
      </c>
      <c r="AZ41" s="70" t="s">
        <v>32</v>
      </c>
      <c r="BA41" s="70" t="s">
        <v>32</v>
      </c>
    </row>
    <row r="42" spans="1:53" ht="10.5" customHeight="1" x14ac:dyDescent="0.15">
      <c r="A42" s="69" t="s">
        <v>67</v>
      </c>
      <c r="B42" s="70" t="s">
        <v>32</v>
      </c>
      <c r="C42" s="70" t="s">
        <v>32</v>
      </c>
      <c r="D42" s="70" t="s">
        <v>32</v>
      </c>
      <c r="E42" s="70" t="s">
        <v>32</v>
      </c>
      <c r="F42" s="70" t="s">
        <v>32</v>
      </c>
      <c r="G42" s="70" t="s">
        <v>32</v>
      </c>
      <c r="H42" s="70" t="s">
        <v>32</v>
      </c>
      <c r="J42" s="69" t="s">
        <v>32</v>
      </c>
      <c r="K42" s="70" t="s">
        <v>32</v>
      </c>
      <c r="L42" s="70" t="s">
        <v>32</v>
      </c>
      <c r="M42" s="70" t="s">
        <v>32</v>
      </c>
      <c r="N42" s="70" t="s">
        <v>32</v>
      </c>
      <c r="O42" s="70" t="s">
        <v>32</v>
      </c>
      <c r="P42" s="70" t="s">
        <v>32</v>
      </c>
      <c r="Q42" s="70" t="s">
        <v>32</v>
      </c>
      <c r="S42" s="69" t="s">
        <v>67</v>
      </c>
      <c r="T42" s="70" t="s">
        <v>32</v>
      </c>
      <c r="U42" s="70" t="s">
        <v>32</v>
      </c>
      <c r="V42" s="70" t="s">
        <v>32</v>
      </c>
      <c r="W42" s="70" t="s">
        <v>32</v>
      </c>
      <c r="X42" s="70" t="s">
        <v>32</v>
      </c>
      <c r="Y42" s="70" t="s">
        <v>32</v>
      </c>
      <c r="Z42" s="70" t="s">
        <v>32</v>
      </c>
      <c r="AB42" s="69" t="s">
        <v>67</v>
      </c>
      <c r="AC42" s="70" t="s">
        <v>32</v>
      </c>
      <c r="AD42" s="70" t="s">
        <v>32</v>
      </c>
      <c r="AE42" s="70" t="s">
        <v>32</v>
      </c>
      <c r="AF42" s="70" t="s">
        <v>32</v>
      </c>
      <c r="AG42" s="70" t="s">
        <v>32</v>
      </c>
      <c r="AH42" s="70" t="s">
        <v>32</v>
      </c>
      <c r="AI42" s="70" t="s">
        <v>32</v>
      </c>
      <c r="AK42" s="69" t="s">
        <v>67</v>
      </c>
      <c r="AL42" s="70" t="s">
        <v>32</v>
      </c>
      <c r="AM42" s="70" t="s">
        <v>32</v>
      </c>
      <c r="AN42" s="70" t="s">
        <v>32</v>
      </c>
      <c r="AO42" s="70" t="s">
        <v>32</v>
      </c>
      <c r="AP42" s="70" t="s">
        <v>32</v>
      </c>
      <c r="AQ42" s="70" t="s">
        <v>32</v>
      </c>
      <c r="AR42" s="70" t="s">
        <v>32</v>
      </c>
      <c r="AT42" s="69" t="s">
        <v>67</v>
      </c>
      <c r="AU42" s="70" t="s">
        <v>32</v>
      </c>
      <c r="AV42" s="70" t="s">
        <v>32</v>
      </c>
      <c r="AW42" s="70" t="s">
        <v>32</v>
      </c>
      <c r="AX42" s="70" t="s">
        <v>32</v>
      </c>
      <c r="AY42" s="70" t="s">
        <v>32</v>
      </c>
      <c r="AZ42" s="70" t="s">
        <v>32</v>
      </c>
      <c r="BA42" s="70" t="s">
        <v>32</v>
      </c>
    </row>
    <row r="43" spans="1:53" ht="10.5" customHeight="1" x14ac:dyDescent="0.15">
      <c r="A43" s="69" t="s">
        <v>68</v>
      </c>
      <c r="B43" s="70" t="s">
        <v>32</v>
      </c>
      <c r="C43" s="70" t="s">
        <v>32</v>
      </c>
      <c r="D43" s="70" t="s">
        <v>32</v>
      </c>
      <c r="E43" s="70" t="s">
        <v>32</v>
      </c>
      <c r="F43" s="70" t="s">
        <v>32</v>
      </c>
      <c r="G43" s="70" t="s">
        <v>32</v>
      </c>
      <c r="H43" s="70" t="s">
        <v>32</v>
      </c>
      <c r="J43" s="69" t="s">
        <v>32</v>
      </c>
      <c r="K43" s="70" t="s">
        <v>32</v>
      </c>
      <c r="L43" s="70" t="s">
        <v>32</v>
      </c>
      <c r="M43" s="70" t="s">
        <v>32</v>
      </c>
      <c r="N43" s="70" t="s">
        <v>32</v>
      </c>
      <c r="O43" s="70" t="s">
        <v>32</v>
      </c>
      <c r="P43" s="70" t="s">
        <v>32</v>
      </c>
      <c r="Q43" s="70" t="s">
        <v>32</v>
      </c>
      <c r="S43" s="69" t="s">
        <v>68</v>
      </c>
      <c r="T43" s="70" t="s">
        <v>32</v>
      </c>
      <c r="U43" s="70" t="s">
        <v>32</v>
      </c>
      <c r="V43" s="70" t="s">
        <v>32</v>
      </c>
      <c r="W43" s="70" t="s">
        <v>32</v>
      </c>
      <c r="X43" s="70" t="s">
        <v>32</v>
      </c>
      <c r="Y43" s="70" t="s">
        <v>32</v>
      </c>
      <c r="Z43" s="70" t="s">
        <v>32</v>
      </c>
      <c r="AB43" s="69" t="s">
        <v>68</v>
      </c>
      <c r="AC43" s="70" t="s">
        <v>32</v>
      </c>
      <c r="AD43" s="70" t="s">
        <v>32</v>
      </c>
      <c r="AE43" s="70" t="s">
        <v>32</v>
      </c>
      <c r="AF43" s="70" t="s">
        <v>32</v>
      </c>
      <c r="AG43" s="70" t="s">
        <v>32</v>
      </c>
      <c r="AH43" s="70" t="s">
        <v>32</v>
      </c>
      <c r="AI43" s="70" t="s">
        <v>32</v>
      </c>
      <c r="AK43" s="69" t="s">
        <v>68</v>
      </c>
      <c r="AL43" s="70" t="s">
        <v>32</v>
      </c>
      <c r="AM43" s="70" t="s">
        <v>32</v>
      </c>
      <c r="AN43" s="70" t="s">
        <v>32</v>
      </c>
      <c r="AO43" s="70" t="s">
        <v>32</v>
      </c>
      <c r="AP43" s="70" t="s">
        <v>32</v>
      </c>
      <c r="AQ43" s="70" t="s">
        <v>32</v>
      </c>
      <c r="AR43" s="70" t="s">
        <v>32</v>
      </c>
      <c r="AT43" s="69" t="s">
        <v>68</v>
      </c>
      <c r="AU43" s="70" t="s">
        <v>32</v>
      </c>
      <c r="AV43" s="70" t="s">
        <v>32</v>
      </c>
      <c r="AW43" s="70" t="s">
        <v>32</v>
      </c>
      <c r="AX43" s="70" t="s">
        <v>32</v>
      </c>
      <c r="AY43" s="70" t="s">
        <v>32</v>
      </c>
      <c r="AZ43" s="70" t="s">
        <v>32</v>
      </c>
      <c r="BA43" s="70" t="s">
        <v>32</v>
      </c>
    </row>
    <row r="44" spans="1:53" ht="10.5" customHeight="1" x14ac:dyDescent="0.15">
      <c r="A44" s="69" t="s">
        <v>69</v>
      </c>
      <c r="B44" s="70" t="s">
        <v>32</v>
      </c>
      <c r="C44" s="70" t="s">
        <v>32</v>
      </c>
      <c r="D44" s="70" t="s">
        <v>32</v>
      </c>
      <c r="E44" s="70" t="s">
        <v>32</v>
      </c>
      <c r="F44" s="70" t="s">
        <v>32</v>
      </c>
      <c r="G44" s="70" t="s">
        <v>32</v>
      </c>
      <c r="H44" s="70" t="s">
        <v>32</v>
      </c>
      <c r="J44" s="69" t="s">
        <v>32</v>
      </c>
      <c r="K44" s="70" t="s">
        <v>32</v>
      </c>
      <c r="L44" s="70" t="s">
        <v>32</v>
      </c>
      <c r="M44" s="70" t="s">
        <v>32</v>
      </c>
      <c r="N44" s="70" t="s">
        <v>32</v>
      </c>
      <c r="O44" s="70" t="s">
        <v>32</v>
      </c>
      <c r="P44" s="70" t="s">
        <v>32</v>
      </c>
      <c r="Q44" s="70" t="s">
        <v>32</v>
      </c>
      <c r="S44" s="69" t="s">
        <v>69</v>
      </c>
      <c r="T44" s="70" t="s">
        <v>32</v>
      </c>
      <c r="U44" s="70" t="s">
        <v>32</v>
      </c>
      <c r="V44" s="70" t="s">
        <v>32</v>
      </c>
      <c r="W44" s="70" t="s">
        <v>32</v>
      </c>
      <c r="X44" s="70" t="s">
        <v>32</v>
      </c>
      <c r="Y44" s="70" t="s">
        <v>32</v>
      </c>
      <c r="Z44" s="70" t="s">
        <v>32</v>
      </c>
      <c r="AB44" s="69" t="s">
        <v>69</v>
      </c>
      <c r="AC44" s="70" t="s">
        <v>32</v>
      </c>
      <c r="AD44" s="70" t="s">
        <v>32</v>
      </c>
      <c r="AE44" s="70" t="s">
        <v>32</v>
      </c>
      <c r="AF44" s="70" t="s">
        <v>32</v>
      </c>
      <c r="AG44" s="70" t="s">
        <v>32</v>
      </c>
      <c r="AH44" s="70" t="s">
        <v>32</v>
      </c>
      <c r="AI44" s="70" t="s">
        <v>32</v>
      </c>
      <c r="AK44" s="69" t="s">
        <v>69</v>
      </c>
      <c r="AL44" s="70" t="s">
        <v>32</v>
      </c>
      <c r="AM44" s="70" t="s">
        <v>32</v>
      </c>
      <c r="AN44" s="70" t="s">
        <v>32</v>
      </c>
      <c r="AO44" s="70" t="s">
        <v>32</v>
      </c>
      <c r="AP44" s="70" t="s">
        <v>32</v>
      </c>
      <c r="AQ44" s="70" t="s">
        <v>32</v>
      </c>
      <c r="AR44" s="70" t="s">
        <v>32</v>
      </c>
      <c r="AT44" s="69" t="s">
        <v>69</v>
      </c>
      <c r="AU44" s="70" t="s">
        <v>32</v>
      </c>
      <c r="AV44" s="70" t="s">
        <v>32</v>
      </c>
      <c r="AW44" s="70" t="s">
        <v>32</v>
      </c>
      <c r="AX44" s="70" t="s">
        <v>32</v>
      </c>
      <c r="AY44" s="70" t="s">
        <v>32</v>
      </c>
      <c r="AZ44" s="70" t="s">
        <v>32</v>
      </c>
      <c r="BA44" s="70" t="s">
        <v>32</v>
      </c>
    </row>
    <row r="45" spans="1:53" ht="10.5" customHeight="1" x14ac:dyDescent="0.15">
      <c r="A45" s="69" t="s">
        <v>70</v>
      </c>
      <c r="B45" s="70" t="s">
        <v>32</v>
      </c>
      <c r="C45" s="70" t="s">
        <v>32</v>
      </c>
      <c r="D45" s="70" t="s">
        <v>32</v>
      </c>
      <c r="E45" s="70" t="s">
        <v>32</v>
      </c>
      <c r="F45" s="70" t="s">
        <v>32</v>
      </c>
      <c r="G45" s="70" t="s">
        <v>32</v>
      </c>
      <c r="H45" s="70" t="s">
        <v>32</v>
      </c>
      <c r="J45" s="69" t="s">
        <v>32</v>
      </c>
      <c r="K45" s="70" t="s">
        <v>32</v>
      </c>
      <c r="L45" s="70" t="s">
        <v>32</v>
      </c>
      <c r="M45" s="70" t="s">
        <v>32</v>
      </c>
      <c r="N45" s="70" t="s">
        <v>32</v>
      </c>
      <c r="O45" s="70" t="s">
        <v>32</v>
      </c>
      <c r="P45" s="70" t="s">
        <v>32</v>
      </c>
      <c r="Q45" s="70" t="s">
        <v>32</v>
      </c>
      <c r="S45" s="69" t="s">
        <v>70</v>
      </c>
      <c r="T45" s="70" t="s">
        <v>32</v>
      </c>
      <c r="U45" s="70" t="s">
        <v>32</v>
      </c>
      <c r="V45" s="70" t="s">
        <v>32</v>
      </c>
      <c r="W45" s="70" t="s">
        <v>32</v>
      </c>
      <c r="X45" s="70" t="s">
        <v>32</v>
      </c>
      <c r="Y45" s="70" t="s">
        <v>32</v>
      </c>
      <c r="Z45" s="70" t="s">
        <v>32</v>
      </c>
      <c r="AB45" s="69" t="s">
        <v>70</v>
      </c>
      <c r="AC45" s="70">
        <v>563360000</v>
      </c>
      <c r="AD45" s="70" t="s">
        <v>32</v>
      </c>
      <c r="AE45" s="70" t="s">
        <v>32</v>
      </c>
      <c r="AF45" s="70">
        <v>563360000</v>
      </c>
      <c r="AG45" s="70">
        <v>371817600</v>
      </c>
      <c r="AH45" s="70">
        <v>11267200</v>
      </c>
      <c r="AI45" s="70">
        <v>191542400</v>
      </c>
      <c r="AK45" s="69" t="s">
        <v>70</v>
      </c>
      <c r="AL45" s="70" t="s">
        <v>32</v>
      </c>
      <c r="AM45" s="70" t="s">
        <v>32</v>
      </c>
      <c r="AN45" s="70" t="s">
        <v>32</v>
      </c>
      <c r="AO45" s="70" t="s">
        <v>32</v>
      </c>
      <c r="AP45" s="70" t="s">
        <v>32</v>
      </c>
      <c r="AQ45" s="70" t="s">
        <v>32</v>
      </c>
      <c r="AR45" s="70" t="s">
        <v>32</v>
      </c>
      <c r="AT45" s="69" t="s">
        <v>70</v>
      </c>
      <c r="AU45" s="70" t="s">
        <v>32</v>
      </c>
      <c r="AV45" s="70" t="s">
        <v>32</v>
      </c>
      <c r="AW45" s="70" t="s">
        <v>32</v>
      </c>
      <c r="AX45" s="70" t="s">
        <v>32</v>
      </c>
      <c r="AY45" s="70" t="s">
        <v>32</v>
      </c>
      <c r="AZ45" s="70" t="s">
        <v>32</v>
      </c>
      <c r="BA45" s="70" t="s">
        <v>32</v>
      </c>
    </row>
    <row r="46" spans="1:53" ht="10.5" customHeight="1" x14ac:dyDescent="0.15">
      <c r="A46" s="69" t="s">
        <v>71</v>
      </c>
      <c r="B46" s="70">
        <v>9930390281</v>
      </c>
      <c r="C46" s="70">
        <v>5940000</v>
      </c>
      <c r="D46" s="70" t="s">
        <v>32</v>
      </c>
      <c r="E46" s="70">
        <v>9936330281</v>
      </c>
      <c r="F46" s="70">
        <v>5900060994</v>
      </c>
      <c r="G46" s="70">
        <v>160846230</v>
      </c>
      <c r="H46" s="70">
        <v>4036269287</v>
      </c>
      <c r="J46" s="69">
        <v>4343417106</v>
      </c>
      <c r="K46" s="70" t="s">
        <v>32</v>
      </c>
      <c r="L46" s="70" t="s">
        <v>32</v>
      </c>
      <c r="M46" s="70" t="s">
        <v>32</v>
      </c>
      <c r="N46" s="70" t="s">
        <v>32</v>
      </c>
      <c r="O46" s="70" t="s">
        <v>32</v>
      </c>
      <c r="P46" s="70" t="s">
        <v>32</v>
      </c>
      <c r="Q46" s="70" t="s">
        <v>32</v>
      </c>
      <c r="S46" s="69" t="s">
        <v>71</v>
      </c>
      <c r="T46" s="70" t="s">
        <v>32</v>
      </c>
      <c r="U46" s="70" t="s">
        <v>32</v>
      </c>
      <c r="V46" s="70" t="s">
        <v>32</v>
      </c>
      <c r="W46" s="70" t="s">
        <v>32</v>
      </c>
      <c r="X46" s="70" t="s">
        <v>32</v>
      </c>
      <c r="Y46" s="70" t="s">
        <v>32</v>
      </c>
      <c r="Z46" s="70" t="s">
        <v>32</v>
      </c>
      <c r="AB46" s="69" t="s">
        <v>71</v>
      </c>
      <c r="AC46" s="70" t="s">
        <v>32</v>
      </c>
      <c r="AD46" s="70" t="s">
        <v>32</v>
      </c>
      <c r="AE46" s="70" t="s">
        <v>32</v>
      </c>
      <c r="AF46" s="70" t="s">
        <v>32</v>
      </c>
      <c r="AG46" s="70" t="s">
        <v>32</v>
      </c>
      <c r="AH46" s="70" t="s">
        <v>32</v>
      </c>
      <c r="AI46" s="70" t="s">
        <v>32</v>
      </c>
      <c r="AK46" s="69" t="s">
        <v>71</v>
      </c>
      <c r="AL46" s="70" t="s">
        <v>32</v>
      </c>
      <c r="AM46" s="70" t="s">
        <v>32</v>
      </c>
      <c r="AN46" s="70" t="s">
        <v>32</v>
      </c>
      <c r="AO46" s="70" t="s">
        <v>32</v>
      </c>
      <c r="AP46" s="70" t="s">
        <v>32</v>
      </c>
      <c r="AQ46" s="70" t="s">
        <v>32</v>
      </c>
      <c r="AR46" s="70" t="s">
        <v>32</v>
      </c>
      <c r="AT46" s="69" t="s">
        <v>71</v>
      </c>
      <c r="AU46" s="70" t="s">
        <v>32</v>
      </c>
      <c r="AV46" s="70" t="s">
        <v>32</v>
      </c>
      <c r="AW46" s="70" t="s">
        <v>32</v>
      </c>
      <c r="AX46" s="70" t="s">
        <v>32</v>
      </c>
      <c r="AY46" s="70" t="s">
        <v>32</v>
      </c>
      <c r="AZ46" s="70" t="s">
        <v>32</v>
      </c>
      <c r="BA46" s="70" t="s">
        <v>32</v>
      </c>
    </row>
    <row r="47" spans="1:53" ht="10.5" customHeight="1" x14ac:dyDescent="0.15">
      <c r="A47" s="69" t="s">
        <v>72</v>
      </c>
      <c r="B47" s="70">
        <v>245507909004</v>
      </c>
      <c r="C47" s="70">
        <v>67245900</v>
      </c>
      <c r="D47" s="70" t="s">
        <v>32</v>
      </c>
      <c r="E47" s="70">
        <v>245575154904</v>
      </c>
      <c r="F47" s="70">
        <v>184530936873</v>
      </c>
      <c r="G47" s="70">
        <v>4910401392</v>
      </c>
      <c r="H47" s="70">
        <v>61044218031</v>
      </c>
      <c r="J47" s="69">
        <v>69999725884</v>
      </c>
      <c r="K47" s="70" t="s">
        <v>32</v>
      </c>
      <c r="L47" s="70" t="s">
        <v>32</v>
      </c>
      <c r="M47" s="70" t="s">
        <v>32</v>
      </c>
      <c r="N47" s="70" t="s">
        <v>32</v>
      </c>
      <c r="O47" s="70" t="s">
        <v>32</v>
      </c>
      <c r="P47" s="70" t="s">
        <v>32</v>
      </c>
      <c r="Q47" s="70" t="s">
        <v>32</v>
      </c>
      <c r="S47" s="69" t="s">
        <v>72</v>
      </c>
      <c r="T47" s="70" t="s">
        <v>32</v>
      </c>
      <c r="U47" s="70" t="s">
        <v>32</v>
      </c>
      <c r="V47" s="70" t="s">
        <v>32</v>
      </c>
      <c r="W47" s="70" t="s">
        <v>32</v>
      </c>
      <c r="X47" s="70" t="s">
        <v>32</v>
      </c>
      <c r="Y47" s="70" t="s">
        <v>32</v>
      </c>
      <c r="Z47" s="70" t="s">
        <v>32</v>
      </c>
      <c r="AB47" s="69" t="s">
        <v>72</v>
      </c>
      <c r="AC47" s="70" t="s">
        <v>32</v>
      </c>
      <c r="AD47" s="70" t="s">
        <v>32</v>
      </c>
      <c r="AE47" s="70" t="s">
        <v>32</v>
      </c>
      <c r="AF47" s="70" t="s">
        <v>32</v>
      </c>
      <c r="AG47" s="70" t="s">
        <v>32</v>
      </c>
      <c r="AH47" s="70" t="s">
        <v>32</v>
      </c>
      <c r="AI47" s="70" t="s">
        <v>32</v>
      </c>
      <c r="AK47" s="69" t="s">
        <v>72</v>
      </c>
      <c r="AL47" s="70" t="s">
        <v>32</v>
      </c>
      <c r="AM47" s="70" t="s">
        <v>32</v>
      </c>
      <c r="AN47" s="70" t="s">
        <v>32</v>
      </c>
      <c r="AO47" s="70" t="s">
        <v>32</v>
      </c>
      <c r="AP47" s="70" t="s">
        <v>32</v>
      </c>
      <c r="AQ47" s="70" t="s">
        <v>32</v>
      </c>
      <c r="AR47" s="70" t="s">
        <v>32</v>
      </c>
      <c r="AT47" s="69" t="s">
        <v>72</v>
      </c>
      <c r="AU47" s="70" t="s">
        <v>32</v>
      </c>
      <c r="AV47" s="70" t="s">
        <v>32</v>
      </c>
      <c r="AW47" s="70" t="s">
        <v>32</v>
      </c>
      <c r="AX47" s="70" t="s">
        <v>32</v>
      </c>
      <c r="AY47" s="70" t="s">
        <v>32</v>
      </c>
      <c r="AZ47" s="70" t="s">
        <v>32</v>
      </c>
      <c r="BA47" s="70" t="s">
        <v>32</v>
      </c>
    </row>
    <row r="48" spans="1:53" ht="10.5" customHeight="1" x14ac:dyDescent="0.15">
      <c r="A48" s="69" t="s">
        <v>73</v>
      </c>
      <c r="B48" s="70" t="s">
        <v>32</v>
      </c>
      <c r="C48" s="70">
        <v>26240500</v>
      </c>
      <c r="D48" s="70" t="s">
        <v>32</v>
      </c>
      <c r="E48" s="70">
        <v>26240500</v>
      </c>
      <c r="F48" s="70" t="s">
        <v>32</v>
      </c>
      <c r="G48" s="70" t="s">
        <v>32</v>
      </c>
      <c r="H48" s="70">
        <v>26240500</v>
      </c>
      <c r="J48" s="69" t="s">
        <v>32</v>
      </c>
      <c r="K48" s="70" t="s">
        <v>32</v>
      </c>
      <c r="L48" s="70" t="s">
        <v>32</v>
      </c>
      <c r="M48" s="70" t="s">
        <v>32</v>
      </c>
      <c r="N48" s="70" t="s">
        <v>32</v>
      </c>
      <c r="O48" s="70" t="s">
        <v>32</v>
      </c>
      <c r="P48" s="70" t="s">
        <v>32</v>
      </c>
      <c r="Q48" s="70" t="s">
        <v>32</v>
      </c>
      <c r="S48" s="69" t="s">
        <v>73</v>
      </c>
      <c r="T48" s="70" t="s">
        <v>32</v>
      </c>
      <c r="U48" s="70" t="s">
        <v>32</v>
      </c>
      <c r="V48" s="70" t="s">
        <v>32</v>
      </c>
      <c r="W48" s="70" t="s">
        <v>32</v>
      </c>
      <c r="X48" s="70" t="s">
        <v>32</v>
      </c>
      <c r="Y48" s="70" t="s">
        <v>32</v>
      </c>
      <c r="Z48" s="70" t="s">
        <v>32</v>
      </c>
      <c r="AB48" s="69" t="s">
        <v>73</v>
      </c>
      <c r="AC48" s="70" t="s">
        <v>32</v>
      </c>
      <c r="AD48" s="70" t="s">
        <v>32</v>
      </c>
      <c r="AE48" s="70" t="s">
        <v>32</v>
      </c>
      <c r="AF48" s="70" t="s">
        <v>32</v>
      </c>
      <c r="AG48" s="70" t="s">
        <v>32</v>
      </c>
      <c r="AH48" s="70" t="s">
        <v>32</v>
      </c>
      <c r="AI48" s="70" t="s">
        <v>32</v>
      </c>
      <c r="AK48" s="69" t="s">
        <v>73</v>
      </c>
      <c r="AL48" s="70" t="s">
        <v>32</v>
      </c>
      <c r="AM48" s="70" t="s">
        <v>32</v>
      </c>
      <c r="AN48" s="70" t="s">
        <v>32</v>
      </c>
      <c r="AO48" s="70" t="s">
        <v>32</v>
      </c>
      <c r="AP48" s="70" t="s">
        <v>32</v>
      </c>
      <c r="AQ48" s="70" t="s">
        <v>32</v>
      </c>
      <c r="AR48" s="70" t="s">
        <v>32</v>
      </c>
      <c r="AT48" s="69" t="s">
        <v>73</v>
      </c>
      <c r="AU48" s="70" t="s">
        <v>32</v>
      </c>
      <c r="AV48" s="70" t="s">
        <v>32</v>
      </c>
      <c r="AW48" s="70" t="s">
        <v>32</v>
      </c>
      <c r="AX48" s="70" t="s">
        <v>32</v>
      </c>
      <c r="AY48" s="70" t="s">
        <v>32</v>
      </c>
      <c r="AZ48" s="70" t="s">
        <v>32</v>
      </c>
      <c r="BA48" s="70" t="s">
        <v>32</v>
      </c>
    </row>
    <row r="49" spans="1:53" ht="10.5" customHeight="1" x14ac:dyDescent="0.15">
      <c r="A49" s="69" t="s">
        <v>74</v>
      </c>
      <c r="B49" s="70" t="s">
        <v>32</v>
      </c>
      <c r="C49" s="70" t="s">
        <v>32</v>
      </c>
      <c r="D49" s="70" t="s">
        <v>32</v>
      </c>
      <c r="E49" s="70" t="s">
        <v>32</v>
      </c>
      <c r="F49" s="70" t="s">
        <v>32</v>
      </c>
      <c r="G49" s="70" t="s">
        <v>32</v>
      </c>
      <c r="H49" s="70" t="s">
        <v>32</v>
      </c>
      <c r="J49" s="69" t="s">
        <v>32</v>
      </c>
      <c r="K49" s="70" t="s">
        <v>32</v>
      </c>
      <c r="L49" s="70" t="s">
        <v>32</v>
      </c>
      <c r="M49" s="70" t="s">
        <v>32</v>
      </c>
      <c r="N49" s="70" t="s">
        <v>32</v>
      </c>
      <c r="O49" s="70" t="s">
        <v>32</v>
      </c>
      <c r="P49" s="70" t="s">
        <v>32</v>
      </c>
      <c r="Q49" s="70" t="s">
        <v>32</v>
      </c>
      <c r="S49" s="69" t="s">
        <v>74</v>
      </c>
      <c r="T49" s="70" t="s">
        <v>32</v>
      </c>
      <c r="U49" s="70" t="s">
        <v>32</v>
      </c>
      <c r="V49" s="70" t="s">
        <v>32</v>
      </c>
      <c r="W49" s="70" t="s">
        <v>32</v>
      </c>
      <c r="X49" s="70" t="s">
        <v>32</v>
      </c>
      <c r="Y49" s="70" t="s">
        <v>32</v>
      </c>
      <c r="Z49" s="70" t="s">
        <v>32</v>
      </c>
      <c r="AB49" s="69" t="s">
        <v>74</v>
      </c>
      <c r="AC49" s="70" t="s">
        <v>32</v>
      </c>
      <c r="AD49" s="70" t="s">
        <v>32</v>
      </c>
      <c r="AE49" s="70" t="s">
        <v>32</v>
      </c>
      <c r="AF49" s="70" t="s">
        <v>32</v>
      </c>
      <c r="AG49" s="70" t="s">
        <v>32</v>
      </c>
      <c r="AH49" s="70" t="s">
        <v>32</v>
      </c>
      <c r="AI49" s="70" t="s">
        <v>32</v>
      </c>
      <c r="AK49" s="69" t="s">
        <v>74</v>
      </c>
      <c r="AL49" s="70" t="s">
        <v>32</v>
      </c>
      <c r="AM49" s="70" t="s">
        <v>32</v>
      </c>
      <c r="AN49" s="70" t="s">
        <v>32</v>
      </c>
      <c r="AO49" s="70" t="s">
        <v>32</v>
      </c>
      <c r="AP49" s="70" t="s">
        <v>32</v>
      </c>
      <c r="AQ49" s="70" t="s">
        <v>32</v>
      </c>
      <c r="AR49" s="70" t="s">
        <v>32</v>
      </c>
      <c r="AT49" s="69" t="s">
        <v>74</v>
      </c>
      <c r="AU49" s="70" t="s">
        <v>32</v>
      </c>
      <c r="AV49" s="70" t="s">
        <v>32</v>
      </c>
      <c r="AW49" s="70" t="s">
        <v>32</v>
      </c>
      <c r="AX49" s="70" t="s">
        <v>32</v>
      </c>
      <c r="AY49" s="70" t="s">
        <v>32</v>
      </c>
      <c r="AZ49" s="70" t="s">
        <v>32</v>
      </c>
      <c r="BA49" s="70" t="s">
        <v>32</v>
      </c>
    </row>
    <row r="50" spans="1:53" ht="10.5" customHeight="1" x14ac:dyDescent="0.15">
      <c r="A50" s="69" t="s">
        <v>75</v>
      </c>
      <c r="B50" s="70" t="s">
        <v>32</v>
      </c>
      <c r="C50" s="70" t="s">
        <v>32</v>
      </c>
      <c r="D50" s="70" t="s">
        <v>32</v>
      </c>
      <c r="E50" s="70" t="s">
        <v>32</v>
      </c>
      <c r="F50" s="70" t="s">
        <v>32</v>
      </c>
      <c r="G50" s="70" t="s">
        <v>32</v>
      </c>
      <c r="H50" s="70" t="s">
        <v>32</v>
      </c>
      <c r="J50" s="69" t="s">
        <v>32</v>
      </c>
      <c r="K50" s="70" t="s">
        <v>32</v>
      </c>
      <c r="L50" s="70" t="s">
        <v>32</v>
      </c>
      <c r="M50" s="70" t="s">
        <v>32</v>
      </c>
      <c r="N50" s="70" t="s">
        <v>32</v>
      </c>
      <c r="O50" s="70" t="s">
        <v>32</v>
      </c>
      <c r="P50" s="70" t="s">
        <v>32</v>
      </c>
      <c r="Q50" s="70" t="s">
        <v>32</v>
      </c>
      <c r="S50" s="69" t="s">
        <v>75</v>
      </c>
      <c r="T50" s="70" t="s">
        <v>32</v>
      </c>
      <c r="U50" s="70" t="s">
        <v>32</v>
      </c>
      <c r="V50" s="70" t="s">
        <v>32</v>
      </c>
      <c r="W50" s="70" t="s">
        <v>32</v>
      </c>
      <c r="X50" s="70" t="s">
        <v>32</v>
      </c>
      <c r="Y50" s="70" t="s">
        <v>32</v>
      </c>
      <c r="Z50" s="70" t="s">
        <v>32</v>
      </c>
      <c r="AB50" s="69" t="s">
        <v>75</v>
      </c>
      <c r="AC50" s="70" t="s">
        <v>32</v>
      </c>
      <c r="AD50" s="70" t="s">
        <v>32</v>
      </c>
      <c r="AE50" s="70" t="s">
        <v>32</v>
      </c>
      <c r="AF50" s="70" t="s">
        <v>32</v>
      </c>
      <c r="AG50" s="70" t="s">
        <v>32</v>
      </c>
      <c r="AH50" s="70" t="s">
        <v>32</v>
      </c>
      <c r="AI50" s="70" t="s">
        <v>32</v>
      </c>
      <c r="AK50" s="69" t="s">
        <v>75</v>
      </c>
      <c r="AL50" s="70" t="s">
        <v>32</v>
      </c>
      <c r="AM50" s="70" t="s">
        <v>32</v>
      </c>
      <c r="AN50" s="70" t="s">
        <v>32</v>
      </c>
      <c r="AO50" s="70" t="s">
        <v>32</v>
      </c>
      <c r="AP50" s="70" t="s">
        <v>32</v>
      </c>
      <c r="AQ50" s="70" t="s">
        <v>32</v>
      </c>
      <c r="AR50" s="70" t="s">
        <v>32</v>
      </c>
      <c r="AT50" s="69" t="s">
        <v>75</v>
      </c>
      <c r="AU50" s="70" t="s">
        <v>32</v>
      </c>
      <c r="AV50" s="70" t="s">
        <v>32</v>
      </c>
      <c r="AW50" s="70" t="s">
        <v>32</v>
      </c>
      <c r="AX50" s="70" t="s">
        <v>32</v>
      </c>
      <c r="AY50" s="70" t="s">
        <v>32</v>
      </c>
      <c r="AZ50" s="70" t="s">
        <v>32</v>
      </c>
      <c r="BA50" s="70" t="s">
        <v>32</v>
      </c>
    </row>
    <row r="51" spans="1:53" ht="10.5" customHeight="1" x14ac:dyDescent="0.15">
      <c r="A51" s="69" t="s">
        <v>76</v>
      </c>
      <c r="B51" s="70" t="s">
        <v>32</v>
      </c>
      <c r="C51" s="70" t="s">
        <v>32</v>
      </c>
      <c r="D51" s="70" t="s">
        <v>32</v>
      </c>
      <c r="E51" s="70" t="s">
        <v>32</v>
      </c>
      <c r="F51" s="70" t="s">
        <v>32</v>
      </c>
      <c r="G51" s="70" t="s">
        <v>32</v>
      </c>
      <c r="H51" s="70" t="s">
        <v>32</v>
      </c>
      <c r="J51" s="69" t="s">
        <v>32</v>
      </c>
      <c r="K51" s="70" t="s">
        <v>32</v>
      </c>
      <c r="L51" s="70" t="s">
        <v>32</v>
      </c>
      <c r="M51" s="70" t="s">
        <v>32</v>
      </c>
      <c r="N51" s="70" t="s">
        <v>32</v>
      </c>
      <c r="O51" s="70" t="s">
        <v>32</v>
      </c>
      <c r="P51" s="70" t="s">
        <v>32</v>
      </c>
      <c r="Q51" s="70" t="s">
        <v>32</v>
      </c>
      <c r="S51" s="69" t="s">
        <v>76</v>
      </c>
      <c r="T51" s="70" t="s">
        <v>32</v>
      </c>
      <c r="U51" s="70" t="s">
        <v>32</v>
      </c>
      <c r="V51" s="70" t="s">
        <v>32</v>
      </c>
      <c r="W51" s="70" t="s">
        <v>32</v>
      </c>
      <c r="X51" s="70" t="s">
        <v>32</v>
      </c>
      <c r="Y51" s="70" t="s">
        <v>32</v>
      </c>
      <c r="Z51" s="70" t="s">
        <v>32</v>
      </c>
      <c r="AB51" s="69" t="s">
        <v>76</v>
      </c>
      <c r="AC51" s="70" t="s">
        <v>32</v>
      </c>
      <c r="AD51" s="70" t="s">
        <v>32</v>
      </c>
      <c r="AE51" s="70" t="s">
        <v>32</v>
      </c>
      <c r="AF51" s="70" t="s">
        <v>32</v>
      </c>
      <c r="AG51" s="70" t="s">
        <v>32</v>
      </c>
      <c r="AH51" s="70" t="s">
        <v>32</v>
      </c>
      <c r="AI51" s="70" t="s">
        <v>32</v>
      </c>
      <c r="AK51" s="69" t="s">
        <v>76</v>
      </c>
      <c r="AL51" s="70" t="s">
        <v>32</v>
      </c>
      <c r="AM51" s="70" t="s">
        <v>32</v>
      </c>
      <c r="AN51" s="70" t="s">
        <v>32</v>
      </c>
      <c r="AO51" s="70" t="s">
        <v>32</v>
      </c>
      <c r="AP51" s="70" t="s">
        <v>32</v>
      </c>
      <c r="AQ51" s="70" t="s">
        <v>32</v>
      </c>
      <c r="AR51" s="70" t="s">
        <v>32</v>
      </c>
      <c r="AT51" s="69" t="s">
        <v>76</v>
      </c>
      <c r="AU51" s="70" t="s">
        <v>32</v>
      </c>
      <c r="AV51" s="70" t="s">
        <v>32</v>
      </c>
      <c r="AW51" s="70" t="s">
        <v>32</v>
      </c>
      <c r="AX51" s="70" t="s">
        <v>32</v>
      </c>
      <c r="AY51" s="70" t="s">
        <v>32</v>
      </c>
      <c r="AZ51" s="70" t="s">
        <v>32</v>
      </c>
      <c r="BA51" s="70" t="s">
        <v>32</v>
      </c>
    </row>
    <row r="52" spans="1:53" ht="10.5" customHeight="1" x14ac:dyDescent="0.15">
      <c r="A52" s="69" t="s">
        <v>77</v>
      </c>
      <c r="B52" s="70">
        <v>1007113458</v>
      </c>
      <c r="C52" s="70">
        <v>229473201</v>
      </c>
      <c r="D52" s="70">
        <v>1051000</v>
      </c>
      <c r="E52" s="70">
        <v>1235535659</v>
      </c>
      <c r="F52" s="70">
        <v>926345596</v>
      </c>
      <c r="G52" s="70">
        <v>12291496</v>
      </c>
      <c r="H52" s="70">
        <v>309190063</v>
      </c>
      <c r="J52" s="69">
        <v>31694028</v>
      </c>
      <c r="K52" s="70" t="s">
        <v>32</v>
      </c>
      <c r="L52" s="70" t="s">
        <v>32</v>
      </c>
      <c r="M52" s="70" t="s">
        <v>32</v>
      </c>
      <c r="N52" s="70" t="s">
        <v>32</v>
      </c>
      <c r="O52" s="70" t="s">
        <v>32</v>
      </c>
      <c r="P52" s="70" t="s">
        <v>32</v>
      </c>
      <c r="Q52" s="70" t="s">
        <v>32</v>
      </c>
      <c r="S52" s="69" t="s">
        <v>77</v>
      </c>
      <c r="T52" s="70" t="s">
        <v>32</v>
      </c>
      <c r="U52" s="70" t="s">
        <v>32</v>
      </c>
      <c r="V52" s="70" t="s">
        <v>32</v>
      </c>
      <c r="W52" s="70" t="s">
        <v>32</v>
      </c>
      <c r="X52" s="70" t="s">
        <v>32</v>
      </c>
      <c r="Y52" s="70" t="s">
        <v>32</v>
      </c>
      <c r="Z52" s="70" t="s">
        <v>32</v>
      </c>
      <c r="AB52" s="69" t="s">
        <v>77</v>
      </c>
      <c r="AC52" s="70" t="s">
        <v>32</v>
      </c>
      <c r="AD52" s="70" t="s">
        <v>32</v>
      </c>
      <c r="AE52" s="70" t="s">
        <v>32</v>
      </c>
      <c r="AF52" s="70" t="s">
        <v>32</v>
      </c>
      <c r="AG52" s="70" t="s">
        <v>32</v>
      </c>
      <c r="AH52" s="70" t="s">
        <v>32</v>
      </c>
      <c r="AI52" s="70" t="s">
        <v>32</v>
      </c>
      <c r="AK52" s="69" t="s">
        <v>77</v>
      </c>
      <c r="AL52" s="70" t="s">
        <v>32</v>
      </c>
      <c r="AM52" s="70" t="s">
        <v>32</v>
      </c>
      <c r="AN52" s="70" t="s">
        <v>32</v>
      </c>
      <c r="AO52" s="70" t="s">
        <v>32</v>
      </c>
      <c r="AP52" s="70" t="s">
        <v>32</v>
      </c>
      <c r="AQ52" s="70" t="s">
        <v>32</v>
      </c>
      <c r="AR52" s="70" t="s">
        <v>32</v>
      </c>
      <c r="AT52" s="69" t="s">
        <v>77</v>
      </c>
      <c r="AU52" s="70" t="s">
        <v>32</v>
      </c>
      <c r="AV52" s="70" t="s">
        <v>32</v>
      </c>
      <c r="AW52" s="70" t="s">
        <v>32</v>
      </c>
      <c r="AX52" s="70" t="s">
        <v>32</v>
      </c>
      <c r="AY52" s="70" t="s">
        <v>32</v>
      </c>
      <c r="AZ52" s="70" t="s">
        <v>32</v>
      </c>
      <c r="BA52" s="70" t="s">
        <v>32</v>
      </c>
    </row>
    <row r="53" spans="1:53" ht="10.5" customHeight="1" x14ac:dyDescent="0.15">
      <c r="A53" s="69" t="s">
        <v>78</v>
      </c>
      <c r="B53" s="70" t="s">
        <v>32</v>
      </c>
      <c r="C53" s="70" t="s">
        <v>32</v>
      </c>
      <c r="D53" s="70" t="s">
        <v>32</v>
      </c>
      <c r="E53" s="70" t="s">
        <v>32</v>
      </c>
      <c r="F53" s="70" t="s">
        <v>32</v>
      </c>
      <c r="G53" s="70" t="s">
        <v>32</v>
      </c>
      <c r="H53" s="70" t="s">
        <v>32</v>
      </c>
      <c r="J53" s="69" t="s">
        <v>32</v>
      </c>
      <c r="K53" s="70" t="s">
        <v>32</v>
      </c>
      <c r="L53" s="70" t="s">
        <v>32</v>
      </c>
      <c r="M53" s="70" t="s">
        <v>32</v>
      </c>
      <c r="N53" s="70" t="s">
        <v>32</v>
      </c>
      <c r="O53" s="70" t="s">
        <v>32</v>
      </c>
      <c r="P53" s="70" t="s">
        <v>32</v>
      </c>
      <c r="Q53" s="70" t="s">
        <v>32</v>
      </c>
      <c r="S53" s="69" t="s">
        <v>78</v>
      </c>
      <c r="T53" s="70" t="s">
        <v>32</v>
      </c>
      <c r="U53" s="70" t="s">
        <v>32</v>
      </c>
      <c r="V53" s="70" t="s">
        <v>32</v>
      </c>
      <c r="W53" s="70" t="s">
        <v>32</v>
      </c>
      <c r="X53" s="70" t="s">
        <v>32</v>
      </c>
      <c r="Y53" s="70" t="s">
        <v>32</v>
      </c>
      <c r="Z53" s="70" t="s">
        <v>32</v>
      </c>
      <c r="AB53" s="69" t="s">
        <v>78</v>
      </c>
      <c r="AC53" s="70" t="s">
        <v>32</v>
      </c>
      <c r="AD53" s="70" t="s">
        <v>32</v>
      </c>
      <c r="AE53" s="70" t="s">
        <v>32</v>
      </c>
      <c r="AF53" s="70" t="s">
        <v>32</v>
      </c>
      <c r="AG53" s="70" t="s">
        <v>32</v>
      </c>
      <c r="AH53" s="70" t="s">
        <v>32</v>
      </c>
      <c r="AI53" s="70" t="s">
        <v>32</v>
      </c>
      <c r="AK53" s="69" t="s">
        <v>78</v>
      </c>
      <c r="AL53" s="70" t="s">
        <v>32</v>
      </c>
      <c r="AM53" s="70" t="s">
        <v>32</v>
      </c>
      <c r="AN53" s="70" t="s">
        <v>32</v>
      </c>
      <c r="AO53" s="70" t="s">
        <v>32</v>
      </c>
      <c r="AP53" s="70" t="s">
        <v>32</v>
      </c>
      <c r="AQ53" s="70" t="s">
        <v>32</v>
      </c>
      <c r="AR53" s="70" t="s">
        <v>32</v>
      </c>
      <c r="AT53" s="69" t="s">
        <v>78</v>
      </c>
      <c r="AU53" s="70" t="s">
        <v>32</v>
      </c>
      <c r="AV53" s="70" t="s">
        <v>32</v>
      </c>
      <c r="AW53" s="70" t="s">
        <v>32</v>
      </c>
      <c r="AX53" s="70" t="s">
        <v>32</v>
      </c>
      <c r="AY53" s="70" t="s">
        <v>32</v>
      </c>
      <c r="AZ53" s="70" t="s">
        <v>32</v>
      </c>
      <c r="BA53" s="70" t="s">
        <v>32</v>
      </c>
    </row>
    <row r="54" spans="1:53" ht="10.5" customHeight="1" x14ac:dyDescent="0.15">
      <c r="A54" s="69" t="s">
        <v>79</v>
      </c>
      <c r="B54" s="70" t="s">
        <v>32</v>
      </c>
      <c r="C54" s="70" t="s">
        <v>32</v>
      </c>
      <c r="D54" s="70" t="s">
        <v>32</v>
      </c>
      <c r="E54" s="70" t="s">
        <v>32</v>
      </c>
      <c r="F54" s="70" t="s">
        <v>32</v>
      </c>
      <c r="G54" s="70" t="s">
        <v>32</v>
      </c>
      <c r="H54" s="70" t="s">
        <v>32</v>
      </c>
      <c r="J54" s="69" t="s">
        <v>32</v>
      </c>
      <c r="K54" s="70" t="s">
        <v>32</v>
      </c>
      <c r="L54" s="70" t="s">
        <v>32</v>
      </c>
      <c r="M54" s="70" t="s">
        <v>32</v>
      </c>
      <c r="N54" s="70" t="s">
        <v>32</v>
      </c>
      <c r="O54" s="70" t="s">
        <v>32</v>
      </c>
      <c r="P54" s="70" t="s">
        <v>32</v>
      </c>
      <c r="Q54" s="70" t="s">
        <v>32</v>
      </c>
      <c r="S54" s="69" t="s">
        <v>79</v>
      </c>
      <c r="T54" s="70" t="s">
        <v>32</v>
      </c>
      <c r="U54" s="70" t="s">
        <v>32</v>
      </c>
      <c r="V54" s="70" t="s">
        <v>32</v>
      </c>
      <c r="W54" s="70" t="s">
        <v>32</v>
      </c>
      <c r="X54" s="70" t="s">
        <v>32</v>
      </c>
      <c r="Y54" s="70" t="s">
        <v>32</v>
      </c>
      <c r="Z54" s="70" t="s">
        <v>32</v>
      </c>
      <c r="AB54" s="69" t="s">
        <v>79</v>
      </c>
      <c r="AC54" s="70" t="s">
        <v>32</v>
      </c>
      <c r="AD54" s="70" t="s">
        <v>32</v>
      </c>
      <c r="AE54" s="70" t="s">
        <v>32</v>
      </c>
      <c r="AF54" s="70" t="s">
        <v>32</v>
      </c>
      <c r="AG54" s="70" t="s">
        <v>32</v>
      </c>
      <c r="AH54" s="70" t="s">
        <v>32</v>
      </c>
      <c r="AI54" s="70" t="s">
        <v>32</v>
      </c>
      <c r="AK54" s="69" t="s">
        <v>79</v>
      </c>
      <c r="AL54" s="70" t="s">
        <v>32</v>
      </c>
      <c r="AM54" s="70" t="s">
        <v>32</v>
      </c>
      <c r="AN54" s="70" t="s">
        <v>32</v>
      </c>
      <c r="AO54" s="70" t="s">
        <v>32</v>
      </c>
      <c r="AP54" s="70" t="s">
        <v>32</v>
      </c>
      <c r="AQ54" s="70" t="s">
        <v>32</v>
      </c>
      <c r="AR54" s="70" t="s">
        <v>32</v>
      </c>
      <c r="AT54" s="69" t="s">
        <v>79</v>
      </c>
      <c r="AU54" s="70" t="s">
        <v>32</v>
      </c>
      <c r="AV54" s="70" t="s">
        <v>32</v>
      </c>
      <c r="AW54" s="70" t="s">
        <v>32</v>
      </c>
      <c r="AX54" s="70" t="s">
        <v>32</v>
      </c>
      <c r="AY54" s="70" t="s">
        <v>32</v>
      </c>
      <c r="AZ54" s="70" t="s">
        <v>32</v>
      </c>
      <c r="BA54" s="70" t="s">
        <v>32</v>
      </c>
    </row>
    <row r="55" spans="1:53" ht="10.5" customHeight="1" x14ac:dyDescent="0.15">
      <c r="A55" s="69" t="s">
        <v>80</v>
      </c>
      <c r="B55" s="70" t="s">
        <v>32</v>
      </c>
      <c r="C55" s="70" t="s">
        <v>32</v>
      </c>
      <c r="D55" s="70" t="s">
        <v>32</v>
      </c>
      <c r="E55" s="70" t="s">
        <v>32</v>
      </c>
      <c r="F55" s="70" t="s">
        <v>32</v>
      </c>
      <c r="G55" s="70" t="s">
        <v>32</v>
      </c>
      <c r="H55" s="70" t="s">
        <v>32</v>
      </c>
      <c r="J55" s="69" t="s">
        <v>32</v>
      </c>
      <c r="K55" s="70" t="s">
        <v>32</v>
      </c>
      <c r="L55" s="70" t="s">
        <v>32</v>
      </c>
      <c r="M55" s="70" t="s">
        <v>32</v>
      </c>
      <c r="N55" s="70" t="s">
        <v>32</v>
      </c>
      <c r="O55" s="70" t="s">
        <v>32</v>
      </c>
      <c r="P55" s="70" t="s">
        <v>32</v>
      </c>
      <c r="Q55" s="70" t="s">
        <v>32</v>
      </c>
      <c r="S55" s="69" t="s">
        <v>80</v>
      </c>
      <c r="T55" s="70" t="s">
        <v>32</v>
      </c>
      <c r="U55" s="70" t="s">
        <v>32</v>
      </c>
      <c r="V55" s="70" t="s">
        <v>32</v>
      </c>
      <c r="W55" s="70" t="s">
        <v>32</v>
      </c>
      <c r="X55" s="70" t="s">
        <v>32</v>
      </c>
      <c r="Y55" s="70" t="s">
        <v>32</v>
      </c>
      <c r="Z55" s="70" t="s">
        <v>32</v>
      </c>
      <c r="AB55" s="69" t="s">
        <v>80</v>
      </c>
      <c r="AC55" s="70" t="s">
        <v>32</v>
      </c>
      <c r="AD55" s="70" t="s">
        <v>32</v>
      </c>
      <c r="AE55" s="70" t="s">
        <v>32</v>
      </c>
      <c r="AF55" s="70" t="s">
        <v>32</v>
      </c>
      <c r="AG55" s="70" t="s">
        <v>32</v>
      </c>
      <c r="AH55" s="70" t="s">
        <v>32</v>
      </c>
      <c r="AI55" s="70" t="s">
        <v>32</v>
      </c>
      <c r="AK55" s="69" t="s">
        <v>80</v>
      </c>
      <c r="AL55" s="70" t="s">
        <v>32</v>
      </c>
      <c r="AM55" s="70" t="s">
        <v>32</v>
      </c>
      <c r="AN55" s="70" t="s">
        <v>32</v>
      </c>
      <c r="AO55" s="70" t="s">
        <v>32</v>
      </c>
      <c r="AP55" s="70" t="s">
        <v>32</v>
      </c>
      <c r="AQ55" s="70" t="s">
        <v>32</v>
      </c>
      <c r="AR55" s="70" t="s">
        <v>32</v>
      </c>
      <c r="AT55" s="69" t="s">
        <v>80</v>
      </c>
      <c r="AU55" s="70" t="s">
        <v>32</v>
      </c>
      <c r="AV55" s="70" t="s">
        <v>32</v>
      </c>
      <c r="AW55" s="70" t="s">
        <v>32</v>
      </c>
      <c r="AX55" s="70" t="s">
        <v>32</v>
      </c>
      <c r="AY55" s="70" t="s">
        <v>32</v>
      </c>
      <c r="AZ55" s="70" t="s">
        <v>32</v>
      </c>
      <c r="BA55" s="70" t="s">
        <v>32</v>
      </c>
    </row>
    <row r="56" spans="1:53" ht="10.5" customHeight="1" x14ac:dyDescent="0.15">
      <c r="A56" s="69" t="s">
        <v>81</v>
      </c>
      <c r="B56" s="70">
        <v>217975900</v>
      </c>
      <c r="C56" s="70" t="s">
        <v>32</v>
      </c>
      <c r="D56" s="70" t="s">
        <v>32</v>
      </c>
      <c r="E56" s="70">
        <v>217975900</v>
      </c>
      <c r="F56" s="70">
        <v>104780761</v>
      </c>
      <c r="G56" s="70">
        <v>3042381</v>
      </c>
      <c r="H56" s="70">
        <v>113195139</v>
      </c>
      <c r="J56" s="69">
        <v>119279901</v>
      </c>
      <c r="K56" s="70" t="s">
        <v>32</v>
      </c>
      <c r="L56" s="70" t="s">
        <v>32</v>
      </c>
      <c r="M56" s="70" t="s">
        <v>32</v>
      </c>
      <c r="N56" s="70" t="s">
        <v>32</v>
      </c>
      <c r="O56" s="70" t="s">
        <v>32</v>
      </c>
      <c r="P56" s="70" t="s">
        <v>32</v>
      </c>
      <c r="Q56" s="70" t="s">
        <v>32</v>
      </c>
      <c r="S56" s="69" t="s">
        <v>81</v>
      </c>
      <c r="T56" s="70" t="s">
        <v>32</v>
      </c>
      <c r="U56" s="70" t="s">
        <v>32</v>
      </c>
      <c r="V56" s="70" t="s">
        <v>32</v>
      </c>
      <c r="W56" s="70" t="s">
        <v>32</v>
      </c>
      <c r="X56" s="70" t="s">
        <v>32</v>
      </c>
      <c r="Y56" s="70" t="s">
        <v>32</v>
      </c>
      <c r="Z56" s="70" t="s">
        <v>32</v>
      </c>
      <c r="AB56" s="69" t="s">
        <v>81</v>
      </c>
      <c r="AC56" s="70" t="s">
        <v>32</v>
      </c>
      <c r="AD56" s="70" t="s">
        <v>32</v>
      </c>
      <c r="AE56" s="70" t="s">
        <v>32</v>
      </c>
      <c r="AF56" s="70" t="s">
        <v>32</v>
      </c>
      <c r="AG56" s="70" t="s">
        <v>32</v>
      </c>
      <c r="AH56" s="70" t="s">
        <v>32</v>
      </c>
      <c r="AI56" s="70" t="s">
        <v>32</v>
      </c>
      <c r="AK56" s="69" t="s">
        <v>81</v>
      </c>
      <c r="AL56" s="70" t="s">
        <v>32</v>
      </c>
      <c r="AM56" s="70" t="s">
        <v>32</v>
      </c>
      <c r="AN56" s="70" t="s">
        <v>32</v>
      </c>
      <c r="AO56" s="70" t="s">
        <v>32</v>
      </c>
      <c r="AP56" s="70" t="s">
        <v>32</v>
      </c>
      <c r="AQ56" s="70" t="s">
        <v>32</v>
      </c>
      <c r="AR56" s="70" t="s">
        <v>32</v>
      </c>
      <c r="AT56" s="69" t="s">
        <v>81</v>
      </c>
      <c r="AU56" s="70" t="s">
        <v>32</v>
      </c>
      <c r="AV56" s="70" t="s">
        <v>32</v>
      </c>
      <c r="AW56" s="70" t="s">
        <v>32</v>
      </c>
      <c r="AX56" s="70" t="s">
        <v>32</v>
      </c>
      <c r="AY56" s="70" t="s">
        <v>32</v>
      </c>
      <c r="AZ56" s="70" t="s">
        <v>32</v>
      </c>
      <c r="BA56" s="70" t="s">
        <v>32</v>
      </c>
    </row>
    <row r="57" spans="1:53" ht="10.5" customHeight="1" x14ac:dyDescent="0.15">
      <c r="A57" s="69" t="s">
        <v>82</v>
      </c>
      <c r="B57" s="70">
        <v>1476508534</v>
      </c>
      <c r="C57" s="70" t="s">
        <v>32</v>
      </c>
      <c r="D57" s="70" t="s">
        <v>32</v>
      </c>
      <c r="E57" s="70">
        <v>1476508534</v>
      </c>
      <c r="F57" s="70">
        <v>1186149859</v>
      </c>
      <c r="G57" s="70">
        <v>27993646</v>
      </c>
      <c r="H57" s="70">
        <v>290358675</v>
      </c>
      <c r="J57" s="69">
        <v>346345967</v>
      </c>
      <c r="K57" s="70" t="s">
        <v>32</v>
      </c>
      <c r="L57" s="70" t="s">
        <v>32</v>
      </c>
      <c r="M57" s="70" t="s">
        <v>32</v>
      </c>
      <c r="N57" s="70" t="s">
        <v>32</v>
      </c>
      <c r="O57" s="70" t="s">
        <v>32</v>
      </c>
      <c r="P57" s="70" t="s">
        <v>32</v>
      </c>
      <c r="Q57" s="70" t="s">
        <v>32</v>
      </c>
      <c r="S57" s="69" t="s">
        <v>82</v>
      </c>
      <c r="T57" s="70" t="s">
        <v>32</v>
      </c>
      <c r="U57" s="70" t="s">
        <v>32</v>
      </c>
      <c r="V57" s="70" t="s">
        <v>32</v>
      </c>
      <c r="W57" s="70" t="s">
        <v>32</v>
      </c>
      <c r="X57" s="70" t="s">
        <v>32</v>
      </c>
      <c r="Y57" s="70" t="s">
        <v>32</v>
      </c>
      <c r="Z57" s="70" t="s">
        <v>32</v>
      </c>
      <c r="AB57" s="69" t="s">
        <v>82</v>
      </c>
      <c r="AC57" s="70" t="s">
        <v>32</v>
      </c>
      <c r="AD57" s="70" t="s">
        <v>32</v>
      </c>
      <c r="AE57" s="70" t="s">
        <v>32</v>
      </c>
      <c r="AF57" s="70" t="s">
        <v>32</v>
      </c>
      <c r="AG57" s="70" t="s">
        <v>32</v>
      </c>
      <c r="AH57" s="70" t="s">
        <v>32</v>
      </c>
      <c r="AI57" s="70" t="s">
        <v>32</v>
      </c>
      <c r="AK57" s="69" t="s">
        <v>82</v>
      </c>
      <c r="AL57" s="70" t="s">
        <v>32</v>
      </c>
      <c r="AM57" s="70" t="s">
        <v>32</v>
      </c>
      <c r="AN57" s="70" t="s">
        <v>32</v>
      </c>
      <c r="AO57" s="70" t="s">
        <v>32</v>
      </c>
      <c r="AP57" s="70" t="s">
        <v>32</v>
      </c>
      <c r="AQ57" s="70" t="s">
        <v>32</v>
      </c>
      <c r="AR57" s="70" t="s">
        <v>32</v>
      </c>
      <c r="AT57" s="69" t="s">
        <v>82</v>
      </c>
      <c r="AU57" s="70" t="s">
        <v>32</v>
      </c>
      <c r="AV57" s="70" t="s">
        <v>32</v>
      </c>
      <c r="AW57" s="70" t="s">
        <v>32</v>
      </c>
      <c r="AX57" s="70" t="s">
        <v>32</v>
      </c>
      <c r="AY57" s="70" t="s">
        <v>32</v>
      </c>
      <c r="AZ57" s="70" t="s">
        <v>32</v>
      </c>
      <c r="BA57" s="70" t="s">
        <v>32</v>
      </c>
    </row>
    <row r="58" spans="1:53" ht="10.5" customHeight="1" x14ac:dyDescent="0.15">
      <c r="A58" s="69" t="s">
        <v>83</v>
      </c>
      <c r="B58" s="70">
        <v>91843145</v>
      </c>
      <c r="C58" s="70" t="s">
        <v>32</v>
      </c>
      <c r="D58" s="70" t="s">
        <v>32</v>
      </c>
      <c r="E58" s="70">
        <v>91843145</v>
      </c>
      <c r="F58" s="70">
        <v>80798336</v>
      </c>
      <c r="G58" s="70">
        <v>1580661</v>
      </c>
      <c r="H58" s="70">
        <v>11044809</v>
      </c>
      <c r="J58" s="69">
        <v>14206132</v>
      </c>
      <c r="K58" s="70" t="s">
        <v>32</v>
      </c>
      <c r="L58" s="70" t="s">
        <v>32</v>
      </c>
      <c r="M58" s="70" t="s">
        <v>32</v>
      </c>
      <c r="N58" s="70" t="s">
        <v>32</v>
      </c>
      <c r="O58" s="70" t="s">
        <v>32</v>
      </c>
      <c r="P58" s="70" t="s">
        <v>32</v>
      </c>
      <c r="Q58" s="70" t="s">
        <v>32</v>
      </c>
      <c r="S58" s="69" t="s">
        <v>83</v>
      </c>
      <c r="T58" s="70" t="s">
        <v>32</v>
      </c>
      <c r="U58" s="70" t="s">
        <v>32</v>
      </c>
      <c r="V58" s="70" t="s">
        <v>32</v>
      </c>
      <c r="W58" s="70" t="s">
        <v>32</v>
      </c>
      <c r="X58" s="70" t="s">
        <v>32</v>
      </c>
      <c r="Y58" s="70" t="s">
        <v>32</v>
      </c>
      <c r="Z58" s="70" t="s">
        <v>32</v>
      </c>
      <c r="AB58" s="69" t="s">
        <v>83</v>
      </c>
      <c r="AC58" s="70" t="s">
        <v>32</v>
      </c>
      <c r="AD58" s="70" t="s">
        <v>32</v>
      </c>
      <c r="AE58" s="70" t="s">
        <v>32</v>
      </c>
      <c r="AF58" s="70" t="s">
        <v>32</v>
      </c>
      <c r="AG58" s="70" t="s">
        <v>32</v>
      </c>
      <c r="AH58" s="70" t="s">
        <v>32</v>
      </c>
      <c r="AI58" s="70" t="s">
        <v>32</v>
      </c>
      <c r="AK58" s="69" t="s">
        <v>83</v>
      </c>
      <c r="AL58" s="70" t="s">
        <v>32</v>
      </c>
      <c r="AM58" s="70" t="s">
        <v>32</v>
      </c>
      <c r="AN58" s="70" t="s">
        <v>32</v>
      </c>
      <c r="AO58" s="70" t="s">
        <v>32</v>
      </c>
      <c r="AP58" s="70" t="s">
        <v>32</v>
      </c>
      <c r="AQ58" s="70" t="s">
        <v>32</v>
      </c>
      <c r="AR58" s="70" t="s">
        <v>32</v>
      </c>
      <c r="AT58" s="69" t="s">
        <v>83</v>
      </c>
      <c r="AU58" s="70" t="s">
        <v>32</v>
      </c>
      <c r="AV58" s="70" t="s">
        <v>32</v>
      </c>
      <c r="AW58" s="70" t="s">
        <v>32</v>
      </c>
      <c r="AX58" s="70" t="s">
        <v>32</v>
      </c>
      <c r="AY58" s="70" t="s">
        <v>32</v>
      </c>
      <c r="AZ58" s="70" t="s">
        <v>32</v>
      </c>
      <c r="BA58" s="70" t="s">
        <v>32</v>
      </c>
    </row>
    <row r="59" spans="1:53" ht="10.5" customHeight="1" x14ac:dyDescent="0.15">
      <c r="A59" s="69" t="s">
        <v>84</v>
      </c>
      <c r="B59" s="70">
        <v>5517616876</v>
      </c>
      <c r="C59" s="70">
        <v>206177890</v>
      </c>
      <c r="D59" s="70" t="s">
        <v>32</v>
      </c>
      <c r="E59" s="70">
        <v>5723794766</v>
      </c>
      <c r="F59" s="70">
        <v>1302477208</v>
      </c>
      <c r="G59" s="70">
        <v>117359867</v>
      </c>
      <c r="H59" s="70">
        <v>4421317558</v>
      </c>
      <c r="J59" s="69">
        <v>1654498275</v>
      </c>
      <c r="K59" s="70" t="s">
        <v>32</v>
      </c>
      <c r="L59" s="70" t="s">
        <v>32</v>
      </c>
      <c r="M59" s="70" t="s">
        <v>32</v>
      </c>
      <c r="N59" s="70" t="s">
        <v>32</v>
      </c>
      <c r="O59" s="70" t="s">
        <v>32</v>
      </c>
      <c r="P59" s="70" t="s">
        <v>32</v>
      </c>
      <c r="Q59" s="70" t="s">
        <v>32</v>
      </c>
      <c r="S59" s="69" t="s">
        <v>84</v>
      </c>
      <c r="T59" s="70" t="s">
        <v>32</v>
      </c>
      <c r="U59" s="70" t="s">
        <v>32</v>
      </c>
      <c r="V59" s="70" t="s">
        <v>32</v>
      </c>
      <c r="W59" s="70" t="s">
        <v>32</v>
      </c>
      <c r="X59" s="70" t="s">
        <v>32</v>
      </c>
      <c r="Y59" s="70" t="s">
        <v>32</v>
      </c>
      <c r="Z59" s="70" t="s">
        <v>32</v>
      </c>
      <c r="AB59" s="69" t="s">
        <v>84</v>
      </c>
      <c r="AC59" s="70" t="s">
        <v>32</v>
      </c>
      <c r="AD59" s="70" t="s">
        <v>32</v>
      </c>
      <c r="AE59" s="70" t="s">
        <v>32</v>
      </c>
      <c r="AF59" s="70" t="s">
        <v>32</v>
      </c>
      <c r="AG59" s="70" t="s">
        <v>32</v>
      </c>
      <c r="AH59" s="70" t="s">
        <v>32</v>
      </c>
      <c r="AI59" s="70" t="s">
        <v>32</v>
      </c>
      <c r="AK59" s="69" t="s">
        <v>84</v>
      </c>
      <c r="AL59" s="70" t="s">
        <v>32</v>
      </c>
      <c r="AM59" s="70" t="s">
        <v>32</v>
      </c>
      <c r="AN59" s="70" t="s">
        <v>32</v>
      </c>
      <c r="AO59" s="70" t="s">
        <v>32</v>
      </c>
      <c r="AP59" s="70" t="s">
        <v>32</v>
      </c>
      <c r="AQ59" s="70" t="s">
        <v>32</v>
      </c>
      <c r="AR59" s="70" t="s">
        <v>32</v>
      </c>
      <c r="AT59" s="69" t="s">
        <v>84</v>
      </c>
      <c r="AU59" s="70" t="s">
        <v>32</v>
      </c>
      <c r="AV59" s="70" t="s">
        <v>32</v>
      </c>
      <c r="AW59" s="70" t="s">
        <v>32</v>
      </c>
      <c r="AX59" s="70" t="s">
        <v>32</v>
      </c>
      <c r="AY59" s="70" t="s">
        <v>32</v>
      </c>
      <c r="AZ59" s="70" t="s">
        <v>32</v>
      </c>
      <c r="BA59" s="70" t="s">
        <v>32</v>
      </c>
    </row>
    <row r="60" spans="1:53" ht="10.5" customHeight="1" x14ac:dyDescent="0.15">
      <c r="A60" s="69" t="s">
        <v>85</v>
      </c>
      <c r="B60" s="70" t="s">
        <v>32</v>
      </c>
      <c r="C60" s="70" t="s">
        <v>32</v>
      </c>
      <c r="D60" s="70" t="s">
        <v>32</v>
      </c>
      <c r="E60" s="70" t="s">
        <v>32</v>
      </c>
      <c r="F60" s="70" t="s">
        <v>32</v>
      </c>
      <c r="G60" s="70" t="s">
        <v>32</v>
      </c>
      <c r="H60" s="70" t="s">
        <v>32</v>
      </c>
      <c r="J60" s="69" t="s">
        <v>32</v>
      </c>
      <c r="K60" s="70" t="s">
        <v>32</v>
      </c>
      <c r="L60" s="70" t="s">
        <v>32</v>
      </c>
      <c r="M60" s="70" t="s">
        <v>32</v>
      </c>
      <c r="N60" s="70" t="s">
        <v>32</v>
      </c>
      <c r="O60" s="70" t="s">
        <v>32</v>
      </c>
      <c r="P60" s="70" t="s">
        <v>32</v>
      </c>
      <c r="Q60" s="70" t="s">
        <v>32</v>
      </c>
      <c r="S60" s="69" t="s">
        <v>85</v>
      </c>
      <c r="T60" s="70" t="s">
        <v>32</v>
      </c>
      <c r="U60" s="70" t="s">
        <v>32</v>
      </c>
      <c r="V60" s="70" t="s">
        <v>32</v>
      </c>
      <c r="W60" s="70" t="s">
        <v>32</v>
      </c>
      <c r="X60" s="70" t="s">
        <v>32</v>
      </c>
      <c r="Y60" s="70" t="s">
        <v>32</v>
      </c>
      <c r="Z60" s="70" t="s">
        <v>32</v>
      </c>
      <c r="AB60" s="69" t="s">
        <v>85</v>
      </c>
      <c r="AC60" s="70" t="s">
        <v>32</v>
      </c>
      <c r="AD60" s="70" t="s">
        <v>32</v>
      </c>
      <c r="AE60" s="70" t="s">
        <v>32</v>
      </c>
      <c r="AF60" s="70" t="s">
        <v>32</v>
      </c>
      <c r="AG60" s="70" t="s">
        <v>32</v>
      </c>
      <c r="AH60" s="70" t="s">
        <v>32</v>
      </c>
      <c r="AI60" s="70" t="s">
        <v>32</v>
      </c>
      <c r="AK60" s="69" t="s">
        <v>85</v>
      </c>
      <c r="AL60" s="70" t="s">
        <v>32</v>
      </c>
      <c r="AM60" s="70" t="s">
        <v>32</v>
      </c>
      <c r="AN60" s="70" t="s">
        <v>32</v>
      </c>
      <c r="AO60" s="70" t="s">
        <v>32</v>
      </c>
      <c r="AP60" s="70" t="s">
        <v>32</v>
      </c>
      <c r="AQ60" s="70" t="s">
        <v>32</v>
      </c>
      <c r="AR60" s="70" t="s">
        <v>32</v>
      </c>
      <c r="AT60" s="69" t="s">
        <v>85</v>
      </c>
      <c r="AU60" s="70" t="s">
        <v>32</v>
      </c>
      <c r="AV60" s="70" t="s">
        <v>32</v>
      </c>
      <c r="AW60" s="70" t="s">
        <v>32</v>
      </c>
      <c r="AX60" s="70" t="s">
        <v>32</v>
      </c>
      <c r="AY60" s="70" t="s">
        <v>32</v>
      </c>
      <c r="AZ60" s="70" t="s">
        <v>32</v>
      </c>
      <c r="BA60" s="70" t="s">
        <v>32</v>
      </c>
    </row>
    <row r="61" spans="1:53" ht="10.5" customHeight="1" x14ac:dyDescent="0.15">
      <c r="A61" s="69" t="s">
        <v>86</v>
      </c>
      <c r="B61" s="70">
        <v>2097810824</v>
      </c>
      <c r="C61" s="70">
        <v>1391325116</v>
      </c>
      <c r="D61" s="70">
        <v>467889490</v>
      </c>
      <c r="E61" s="70">
        <v>3021246450</v>
      </c>
      <c r="F61" s="70" t="s">
        <v>32</v>
      </c>
      <c r="G61" s="70" t="s">
        <v>32</v>
      </c>
      <c r="H61" s="70">
        <v>3021246450</v>
      </c>
      <c r="J61" s="69">
        <v>4491745338</v>
      </c>
      <c r="K61" s="70" t="s">
        <v>32</v>
      </c>
      <c r="L61" s="70" t="s">
        <v>32</v>
      </c>
      <c r="M61" s="70" t="s">
        <v>32</v>
      </c>
      <c r="N61" s="70" t="s">
        <v>32</v>
      </c>
      <c r="O61" s="70" t="s">
        <v>32</v>
      </c>
      <c r="P61" s="70" t="s">
        <v>32</v>
      </c>
      <c r="Q61" s="70" t="s">
        <v>32</v>
      </c>
      <c r="S61" s="69" t="s">
        <v>86</v>
      </c>
      <c r="T61" s="70" t="s">
        <v>32</v>
      </c>
      <c r="U61" s="70" t="s">
        <v>32</v>
      </c>
      <c r="V61" s="70" t="s">
        <v>32</v>
      </c>
      <c r="W61" s="70" t="s">
        <v>32</v>
      </c>
      <c r="X61" s="70" t="s">
        <v>32</v>
      </c>
      <c r="Y61" s="70" t="s">
        <v>32</v>
      </c>
      <c r="Z61" s="70" t="s">
        <v>32</v>
      </c>
      <c r="AB61" s="69" t="s">
        <v>86</v>
      </c>
      <c r="AC61" s="70" t="s">
        <v>32</v>
      </c>
      <c r="AD61" s="70" t="s">
        <v>32</v>
      </c>
      <c r="AE61" s="70" t="s">
        <v>32</v>
      </c>
      <c r="AF61" s="70" t="s">
        <v>32</v>
      </c>
      <c r="AG61" s="70" t="s">
        <v>32</v>
      </c>
      <c r="AH61" s="70" t="s">
        <v>32</v>
      </c>
      <c r="AI61" s="70" t="s">
        <v>32</v>
      </c>
      <c r="AK61" s="69" t="s">
        <v>86</v>
      </c>
      <c r="AL61" s="70" t="s">
        <v>32</v>
      </c>
      <c r="AM61" s="70" t="s">
        <v>32</v>
      </c>
      <c r="AN61" s="70" t="s">
        <v>32</v>
      </c>
      <c r="AO61" s="70" t="s">
        <v>32</v>
      </c>
      <c r="AP61" s="70" t="s">
        <v>32</v>
      </c>
      <c r="AQ61" s="70" t="s">
        <v>32</v>
      </c>
      <c r="AR61" s="70" t="s">
        <v>32</v>
      </c>
      <c r="AT61" s="69" t="s">
        <v>86</v>
      </c>
      <c r="AU61" s="70" t="s">
        <v>32</v>
      </c>
      <c r="AV61" s="70" t="s">
        <v>32</v>
      </c>
      <c r="AW61" s="70" t="s">
        <v>32</v>
      </c>
      <c r="AX61" s="70" t="s">
        <v>32</v>
      </c>
      <c r="AY61" s="70" t="s">
        <v>32</v>
      </c>
      <c r="AZ61" s="70" t="s">
        <v>32</v>
      </c>
      <c r="BA61" s="70" t="s">
        <v>32</v>
      </c>
    </row>
    <row r="62" spans="1:53" ht="10.5" customHeight="1" x14ac:dyDescent="0.15">
      <c r="A62" s="69" t="s">
        <v>87</v>
      </c>
      <c r="B62" s="70">
        <v>1411945259</v>
      </c>
      <c r="C62" s="70">
        <v>6183100</v>
      </c>
      <c r="D62" s="70">
        <v>32406226</v>
      </c>
      <c r="E62" s="70">
        <v>1385722133</v>
      </c>
      <c r="F62" s="70">
        <v>759617271</v>
      </c>
      <c r="G62" s="70">
        <v>106010916</v>
      </c>
      <c r="H62" s="70">
        <v>626104862</v>
      </c>
      <c r="J62" s="69">
        <v>805556834</v>
      </c>
      <c r="K62" s="70" t="s">
        <v>32</v>
      </c>
      <c r="L62" s="70" t="s">
        <v>32</v>
      </c>
      <c r="M62" s="70" t="s">
        <v>32</v>
      </c>
      <c r="N62" s="70" t="s">
        <v>32</v>
      </c>
      <c r="O62" s="70" t="s">
        <v>32</v>
      </c>
      <c r="P62" s="70" t="s">
        <v>32</v>
      </c>
      <c r="Q62" s="70" t="s">
        <v>32</v>
      </c>
      <c r="S62" s="69" t="s">
        <v>87</v>
      </c>
      <c r="T62" s="70">
        <v>4928698</v>
      </c>
      <c r="U62" s="70">
        <v>1120680</v>
      </c>
      <c r="V62" s="70" t="s">
        <v>32</v>
      </c>
      <c r="W62" s="70">
        <v>6049378</v>
      </c>
      <c r="X62" s="70">
        <v>5526389</v>
      </c>
      <c r="Y62" s="70">
        <v>224136</v>
      </c>
      <c r="Z62" s="70">
        <v>522989</v>
      </c>
      <c r="AB62" s="69" t="s">
        <v>87</v>
      </c>
      <c r="AC62" s="70" t="s">
        <v>32</v>
      </c>
      <c r="AD62" s="70" t="s">
        <v>32</v>
      </c>
      <c r="AE62" s="70" t="s">
        <v>32</v>
      </c>
      <c r="AF62" s="70" t="s">
        <v>32</v>
      </c>
      <c r="AG62" s="70" t="s">
        <v>32</v>
      </c>
      <c r="AH62" s="70" t="s">
        <v>32</v>
      </c>
      <c r="AI62" s="70" t="s">
        <v>32</v>
      </c>
      <c r="AK62" s="69" t="s">
        <v>87</v>
      </c>
      <c r="AL62" s="70">
        <v>4504082</v>
      </c>
      <c r="AM62" s="70" t="s">
        <v>32</v>
      </c>
      <c r="AN62" s="70" t="s">
        <v>32</v>
      </c>
      <c r="AO62" s="70">
        <v>4504082</v>
      </c>
      <c r="AP62" s="70">
        <v>4048765</v>
      </c>
      <c r="AQ62" s="70">
        <v>227656</v>
      </c>
      <c r="AR62" s="70">
        <v>455317</v>
      </c>
      <c r="AT62" s="69" t="s">
        <v>87</v>
      </c>
      <c r="AU62" s="70" t="s">
        <v>32</v>
      </c>
      <c r="AV62" s="70" t="s">
        <v>32</v>
      </c>
      <c r="AW62" s="70" t="s">
        <v>32</v>
      </c>
      <c r="AX62" s="70" t="s">
        <v>32</v>
      </c>
      <c r="AY62" s="70" t="s">
        <v>32</v>
      </c>
      <c r="AZ62" s="70" t="s">
        <v>32</v>
      </c>
      <c r="BA62" s="70" t="s">
        <v>32</v>
      </c>
    </row>
    <row r="63" spans="1:53" ht="10.5" customHeight="1" x14ac:dyDescent="0.15">
      <c r="A63" s="69" t="s">
        <v>88</v>
      </c>
      <c r="B63" s="70" t="s">
        <v>32</v>
      </c>
      <c r="C63" s="70" t="s">
        <v>32</v>
      </c>
      <c r="D63" s="70" t="s">
        <v>32</v>
      </c>
      <c r="E63" s="70" t="s">
        <v>32</v>
      </c>
      <c r="F63" s="70" t="s">
        <v>32</v>
      </c>
      <c r="G63" s="70" t="s">
        <v>32</v>
      </c>
      <c r="H63" s="70" t="s">
        <v>32</v>
      </c>
      <c r="J63" s="69" t="s">
        <v>32</v>
      </c>
      <c r="K63" s="70" t="s">
        <v>32</v>
      </c>
      <c r="L63" s="70" t="s">
        <v>32</v>
      </c>
      <c r="M63" s="70" t="s">
        <v>32</v>
      </c>
      <c r="N63" s="70" t="s">
        <v>32</v>
      </c>
      <c r="O63" s="70" t="s">
        <v>32</v>
      </c>
      <c r="P63" s="70" t="s">
        <v>32</v>
      </c>
      <c r="Q63" s="70" t="s">
        <v>32</v>
      </c>
      <c r="S63" s="69" t="s">
        <v>88</v>
      </c>
      <c r="T63" s="70" t="s">
        <v>32</v>
      </c>
      <c r="U63" s="70" t="s">
        <v>32</v>
      </c>
      <c r="V63" s="70" t="s">
        <v>32</v>
      </c>
      <c r="W63" s="70" t="s">
        <v>32</v>
      </c>
      <c r="X63" s="70" t="s">
        <v>32</v>
      </c>
      <c r="Y63" s="70" t="s">
        <v>32</v>
      </c>
      <c r="Z63" s="70" t="s">
        <v>32</v>
      </c>
      <c r="AB63" s="69" t="s">
        <v>88</v>
      </c>
      <c r="AC63" s="70" t="s">
        <v>32</v>
      </c>
      <c r="AD63" s="70" t="s">
        <v>32</v>
      </c>
      <c r="AE63" s="70" t="s">
        <v>32</v>
      </c>
      <c r="AF63" s="70" t="s">
        <v>32</v>
      </c>
      <c r="AG63" s="70" t="s">
        <v>32</v>
      </c>
      <c r="AH63" s="70" t="s">
        <v>32</v>
      </c>
      <c r="AI63" s="70" t="s">
        <v>32</v>
      </c>
      <c r="AK63" s="69" t="s">
        <v>88</v>
      </c>
      <c r="AL63" s="70" t="s">
        <v>32</v>
      </c>
      <c r="AM63" s="70" t="s">
        <v>32</v>
      </c>
      <c r="AN63" s="70" t="s">
        <v>32</v>
      </c>
      <c r="AO63" s="70" t="s">
        <v>32</v>
      </c>
      <c r="AP63" s="70" t="s">
        <v>32</v>
      </c>
      <c r="AQ63" s="70" t="s">
        <v>32</v>
      </c>
      <c r="AR63" s="70" t="s">
        <v>32</v>
      </c>
      <c r="AT63" s="69" t="s">
        <v>88</v>
      </c>
      <c r="AU63" s="70" t="s">
        <v>32</v>
      </c>
      <c r="AV63" s="70" t="s">
        <v>32</v>
      </c>
      <c r="AW63" s="70" t="s">
        <v>32</v>
      </c>
      <c r="AX63" s="70" t="s">
        <v>32</v>
      </c>
      <c r="AY63" s="70" t="s">
        <v>32</v>
      </c>
      <c r="AZ63" s="70" t="s">
        <v>32</v>
      </c>
      <c r="BA63" s="70" t="s">
        <v>32</v>
      </c>
    </row>
    <row r="64" spans="1:53" ht="10.5" customHeight="1" x14ac:dyDescent="0.15">
      <c r="A64" s="69" t="s">
        <v>89</v>
      </c>
      <c r="B64" s="70">
        <v>1096521256</v>
      </c>
      <c r="C64" s="70">
        <v>6183100</v>
      </c>
      <c r="D64" s="70">
        <v>32406226</v>
      </c>
      <c r="E64" s="70">
        <v>1070298130</v>
      </c>
      <c r="F64" s="70">
        <v>759617271</v>
      </c>
      <c r="G64" s="70">
        <v>106010916</v>
      </c>
      <c r="H64" s="70">
        <v>310680859</v>
      </c>
      <c r="J64" s="69">
        <v>490132831</v>
      </c>
      <c r="K64" s="70" t="s">
        <v>32</v>
      </c>
      <c r="L64" s="70" t="s">
        <v>32</v>
      </c>
      <c r="M64" s="70" t="s">
        <v>32</v>
      </c>
      <c r="N64" s="70" t="s">
        <v>32</v>
      </c>
      <c r="O64" s="70" t="s">
        <v>32</v>
      </c>
      <c r="P64" s="70" t="s">
        <v>32</v>
      </c>
      <c r="Q64" s="70" t="s">
        <v>32</v>
      </c>
      <c r="S64" s="69" t="s">
        <v>89</v>
      </c>
      <c r="T64" s="70">
        <v>4928698</v>
      </c>
      <c r="U64" s="70">
        <v>1120680</v>
      </c>
      <c r="V64" s="70" t="s">
        <v>32</v>
      </c>
      <c r="W64" s="70">
        <v>6049378</v>
      </c>
      <c r="X64" s="70">
        <v>5526389</v>
      </c>
      <c r="Y64" s="70">
        <v>224136</v>
      </c>
      <c r="Z64" s="70">
        <v>522989</v>
      </c>
      <c r="AB64" s="69" t="s">
        <v>89</v>
      </c>
      <c r="AC64" s="70" t="s">
        <v>32</v>
      </c>
      <c r="AD64" s="70" t="s">
        <v>32</v>
      </c>
      <c r="AE64" s="70" t="s">
        <v>32</v>
      </c>
      <c r="AF64" s="70" t="s">
        <v>32</v>
      </c>
      <c r="AG64" s="70" t="s">
        <v>32</v>
      </c>
      <c r="AH64" s="70" t="s">
        <v>32</v>
      </c>
      <c r="AI64" s="70" t="s">
        <v>32</v>
      </c>
      <c r="AK64" s="69" t="s">
        <v>89</v>
      </c>
      <c r="AL64" s="70">
        <v>4504082</v>
      </c>
      <c r="AM64" s="70" t="s">
        <v>32</v>
      </c>
      <c r="AN64" s="70" t="s">
        <v>32</v>
      </c>
      <c r="AO64" s="70">
        <v>4504082</v>
      </c>
      <c r="AP64" s="70">
        <v>4048765</v>
      </c>
      <c r="AQ64" s="70">
        <v>227656</v>
      </c>
      <c r="AR64" s="70">
        <v>455317</v>
      </c>
      <c r="AT64" s="69" t="s">
        <v>89</v>
      </c>
      <c r="AU64" s="70" t="s">
        <v>32</v>
      </c>
      <c r="AV64" s="70" t="s">
        <v>32</v>
      </c>
      <c r="AW64" s="70" t="s">
        <v>32</v>
      </c>
      <c r="AX64" s="70" t="s">
        <v>32</v>
      </c>
      <c r="AY64" s="70" t="s">
        <v>32</v>
      </c>
      <c r="AZ64" s="70" t="s">
        <v>32</v>
      </c>
      <c r="BA64" s="70" t="s">
        <v>32</v>
      </c>
    </row>
    <row r="65" spans="1:53" ht="10.5" customHeight="1" x14ac:dyDescent="0.15">
      <c r="A65" s="69" t="s">
        <v>90</v>
      </c>
      <c r="B65" s="70">
        <v>315424003</v>
      </c>
      <c r="C65" s="70" t="s">
        <v>32</v>
      </c>
      <c r="D65" s="70" t="s">
        <v>32</v>
      </c>
      <c r="E65" s="70">
        <v>315424003</v>
      </c>
      <c r="F65" s="70" t="s">
        <v>32</v>
      </c>
      <c r="G65" s="70" t="s">
        <v>32</v>
      </c>
      <c r="H65" s="70">
        <v>315424003</v>
      </c>
      <c r="J65" s="69">
        <v>315424003</v>
      </c>
      <c r="K65" s="70" t="s">
        <v>32</v>
      </c>
      <c r="L65" s="70" t="s">
        <v>32</v>
      </c>
      <c r="M65" s="70" t="s">
        <v>32</v>
      </c>
      <c r="N65" s="70" t="s">
        <v>32</v>
      </c>
      <c r="O65" s="70" t="s">
        <v>32</v>
      </c>
      <c r="P65" s="70" t="s">
        <v>32</v>
      </c>
      <c r="Q65" s="70" t="s">
        <v>32</v>
      </c>
      <c r="S65" s="69" t="s">
        <v>90</v>
      </c>
      <c r="T65" s="70" t="s">
        <v>32</v>
      </c>
      <c r="U65" s="70" t="s">
        <v>32</v>
      </c>
      <c r="V65" s="70" t="s">
        <v>32</v>
      </c>
      <c r="W65" s="70" t="s">
        <v>32</v>
      </c>
      <c r="X65" s="70" t="s">
        <v>32</v>
      </c>
      <c r="Y65" s="70" t="s">
        <v>32</v>
      </c>
      <c r="Z65" s="70" t="s">
        <v>32</v>
      </c>
      <c r="AB65" s="69" t="s">
        <v>90</v>
      </c>
      <c r="AC65" s="70" t="s">
        <v>32</v>
      </c>
      <c r="AD65" s="70" t="s">
        <v>32</v>
      </c>
      <c r="AE65" s="70" t="s">
        <v>32</v>
      </c>
      <c r="AF65" s="70" t="s">
        <v>32</v>
      </c>
      <c r="AG65" s="70" t="s">
        <v>32</v>
      </c>
      <c r="AH65" s="70" t="s">
        <v>32</v>
      </c>
      <c r="AI65" s="70" t="s">
        <v>32</v>
      </c>
      <c r="AK65" s="69" t="s">
        <v>90</v>
      </c>
      <c r="AL65" s="70" t="s">
        <v>32</v>
      </c>
      <c r="AM65" s="70" t="s">
        <v>32</v>
      </c>
      <c r="AN65" s="70" t="s">
        <v>32</v>
      </c>
      <c r="AO65" s="70" t="s">
        <v>32</v>
      </c>
      <c r="AP65" s="70" t="s">
        <v>32</v>
      </c>
      <c r="AQ65" s="70" t="s">
        <v>32</v>
      </c>
      <c r="AR65" s="70" t="s">
        <v>32</v>
      </c>
      <c r="AT65" s="69" t="s">
        <v>90</v>
      </c>
      <c r="AU65" s="70" t="s">
        <v>32</v>
      </c>
      <c r="AV65" s="70" t="s">
        <v>32</v>
      </c>
      <c r="AW65" s="70" t="s">
        <v>32</v>
      </c>
      <c r="AX65" s="70" t="s">
        <v>32</v>
      </c>
      <c r="AY65" s="70" t="s">
        <v>32</v>
      </c>
      <c r="AZ65" s="70" t="s">
        <v>32</v>
      </c>
      <c r="BA65" s="70" t="s">
        <v>32</v>
      </c>
    </row>
    <row r="66" spans="1:53" ht="10.5" customHeight="1" x14ac:dyDescent="0.15">
      <c r="A66" s="69" t="s">
        <v>8</v>
      </c>
      <c r="B66" s="70">
        <v>334289253366</v>
      </c>
      <c r="C66" s="70">
        <v>2675594940</v>
      </c>
      <c r="D66" s="70">
        <v>982493413</v>
      </c>
      <c r="E66" s="70">
        <v>335982354893</v>
      </c>
      <c r="F66" s="70">
        <v>223608636779</v>
      </c>
      <c r="G66" s="70">
        <v>6363899398</v>
      </c>
      <c r="H66" s="70">
        <v>112373718114</v>
      </c>
      <c r="J66" s="69">
        <v>121285694951</v>
      </c>
      <c r="K66" s="70" t="s">
        <v>32</v>
      </c>
      <c r="L66" s="70" t="s">
        <v>32</v>
      </c>
      <c r="M66" s="70" t="s">
        <v>32</v>
      </c>
      <c r="N66" s="70" t="s">
        <v>32</v>
      </c>
      <c r="O66" s="70" t="s">
        <v>32</v>
      </c>
      <c r="P66" s="70" t="s">
        <v>32</v>
      </c>
      <c r="Q66" s="70" t="s">
        <v>32</v>
      </c>
      <c r="S66" s="69" t="s">
        <v>8</v>
      </c>
      <c r="T66" s="70">
        <v>4928698</v>
      </c>
      <c r="U66" s="70">
        <v>1120680</v>
      </c>
      <c r="V66" s="70" t="s">
        <v>32</v>
      </c>
      <c r="W66" s="70">
        <v>6049378</v>
      </c>
      <c r="X66" s="70">
        <v>5526389</v>
      </c>
      <c r="Y66" s="70">
        <v>224136</v>
      </c>
      <c r="Z66" s="70">
        <v>522989</v>
      </c>
      <c r="AB66" s="69" t="s">
        <v>8</v>
      </c>
      <c r="AC66" s="70">
        <v>2337068000</v>
      </c>
      <c r="AD66" s="70" t="s">
        <v>32</v>
      </c>
      <c r="AE66" s="70">
        <v>1210000</v>
      </c>
      <c r="AF66" s="70">
        <v>2335858000</v>
      </c>
      <c r="AG66" s="70">
        <v>1047089483</v>
      </c>
      <c r="AH66" s="70">
        <v>33164492</v>
      </c>
      <c r="AI66" s="70">
        <v>1288768517</v>
      </c>
      <c r="AK66" s="69" t="s">
        <v>8</v>
      </c>
      <c r="AL66" s="70">
        <v>4504082</v>
      </c>
      <c r="AM66" s="70" t="s">
        <v>32</v>
      </c>
      <c r="AN66" s="70" t="s">
        <v>32</v>
      </c>
      <c r="AO66" s="70">
        <v>4504082</v>
      </c>
      <c r="AP66" s="70">
        <v>4048765</v>
      </c>
      <c r="AQ66" s="70">
        <v>227656</v>
      </c>
      <c r="AR66" s="70">
        <v>455317</v>
      </c>
      <c r="AT66" s="69" t="s">
        <v>8</v>
      </c>
      <c r="AU66" s="70" t="s">
        <v>32</v>
      </c>
      <c r="AV66" s="70" t="s">
        <v>32</v>
      </c>
      <c r="AW66" s="70" t="s">
        <v>32</v>
      </c>
      <c r="AX66" s="70" t="s">
        <v>32</v>
      </c>
      <c r="AY66" s="70" t="s">
        <v>32</v>
      </c>
      <c r="AZ66" s="70" t="s">
        <v>32</v>
      </c>
      <c r="BA66" s="70" t="s">
        <v>32</v>
      </c>
    </row>
  </sheetData>
  <mergeCells count="6">
    <mergeCell ref="AB1:AI1"/>
    <mergeCell ref="AK1:AR1"/>
    <mergeCell ref="AT1:BA1"/>
    <mergeCell ref="A1:H1"/>
    <mergeCell ref="J1:Q1"/>
    <mergeCell ref="S1:Z1"/>
  </mergeCells>
  <phoneticPr fontId="4"/>
  <pageMargins left="0.7" right="0.7" top="0.75" bottom="0.75" header="0.3" footer="0.3"/>
  <pageSetup paperSize="9" scale="63" fitToHeight="0" orientation="landscape" r:id="rId1"/>
  <colBreaks count="2" manualBreakCount="2">
    <brk id="9" max="65" man="1"/>
    <brk id="18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66"/>
  <sheetViews>
    <sheetView view="pageBreakPreview" topLeftCell="J16" zoomScale="85" zoomScaleNormal="100" zoomScaleSheetLayoutView="85" workbookViewId="0">
      <selection activeCell="B6" sqref="B6:J66"/>
    </sheetView>
  </sheetViews>
  <sheetFormatPr defaultColWidth="8.875" defaultRowHeight="11.25" x14ac:dyDescent="0.15"/>
  <cols>
    <col min="1" max="1" width="34.25" style="71" customWidth="1"/>
    <col min="2" max="10" width="15.75" style="71" customWidth="1"/>
    <col min="11" max="11" width="1.25" style="6" customWidth="1"/>
    <col min="12" max="12" width="34.25" style="71" customWidth="1"/>
    <col min="13" max="21" width="17.5" style="71" customWidth="1"/>
    <col min="22" max="22" width="1.125" style="6" customWidth="1"/>
    <col min="23" max="23" width="34.25" style="71" customWidth="1"/>
    <col min="24" max="32" width="15.75" style="71" customWidth="1"/>
    <col min="33" max="33" width="1.25" style="6" customWidth="1"/>
    <col min="34" max="34" width="34.25" style="71" customWidth="1"/>
    <col min="35" max="43" width="15.75" style="71" customWidth="1"/>
    <col min="44" max="44" width="1.25" style="6" customWidth="1"/>
    <col min="45" max="45" width="34.25" style="71" customWidth="1"/>
    <col min="46" max="54" width="15.75" style="71" customWidth="1"/>
    <col min="55" max="55" width="1.25" style="6" customWidth="1"/>
    <col min="56" max="56" width="34.25" style="71" customWidth="1"/>
    <col min="57" max="65" width="15.75" style="71" customWidth="1"/>
    <col min="66" max="16384" width="8.875" style="6"/>
  </cols>
  <sheetData>
    <row r="1" spans="1:65" ht="21" x14ac:dyDescent="0.15">
      <c r="A1" s="150" t="s">
        <v>91</v>
      </c>
      <c r="B1" s="150"/>
      <c r="C1" s="150"/>
      <c r="D1" s="150"/>
      <c r="E1" s="150"/>
      <c r="F1" s="150"/>
      <c r="G1" s="150"/>
      <c r="H1" s="150"/>
      <c r="I1" s="150"/>
      <c r="J1" s="150"/>
      <c r="L1" s="150" t="s">
        <v>91</v>
      </c>
      <c r="M1" s="150"/>
      <c r="N1" s="150"/>
      <c r="O1" s="150"/>
      <c r="P1" s="150"/>
      <c r="Q1" s="150"/>
      <c r="R1" s="150"/>
      <c r="S1" s="150"/>
      <c r="T1" s="150"/>
      <c r="U1" s="150"/>
      <c r="W1" s="150" t="s">
        <v>91</v>
      </c>
      <c r="X1" s="150"/>
      <c r="Y1" s="150"/>
      <c r="Z1" s="150"/>
      <c r="AA1" s="150"/>
      <c r="AB1" s="150"/>
      <c r="AC1" s="150"/>
      <c r="AD1" s="150"/>
      <c r="AE1" s="150"/>
      <c r="AF1" s="150"/>
      <c r="AH1" s="150" t="s">
        <v>91</v>
      </c>
      <c r="AI1" s="150"/>
      <c r="AJ1" s="150"/>
      <c r="AK1" s="150"/>
      <c r="AL1" s="150"/>
      <c r="AM1" s="150"/>
      <c r="AN1" s="150"/>
      <c r="AO1" s="150"/>
      <c r="AP1" s="150"/>
      <c r="AQ1" s="150"/>
      <c r="AS1" s="150" t="s">
        <v>91</v>
      </c>
      <c r="AT1" s="150"/>
      <c r="AU1" s="150"/>
      <c r="AV1" s="150"/>
      <c r="AW1" s="150"/>
      <c r="AX1" s="150"/>
      <c r="AY1" s="150"/>
      <c r="AZ1" s="150"/>
      <c r="BA1" s="150"/>
      <c r="BB1" s="150"/>
      <c r="BD1" s="150" t="s">
        <v>91</v>
      </c>
      <c r="BE1" s="150"/>
      <c r="BF1" s="150"/>
      <c r="BG1" s="150"/>
      <c r="BH1" s="150"/>
      <c r="BI1" s="150"/>
      <c r="BJ1" s="150"/>
      <c r="BK1" s="150"/>
      <c r="BL1" s="150"/>
      <c r="BM1" s="150"/>
    </row>
    <row r="2" spans="1:65" ht="13.5" x14ac:dyDescent="0.15">
      <c r="A2" s="65" t="s">
        <v>341</v>
      </c>
      <c r="B2" s="65"/>
      <c r="C2" s="65"/>
      <c r="D2" s="65"/>
      <c r="E2" s="65"/>
      <c r="F2" s="65"/>
      <c r="G2" s="65"/>
      <c r="H2" s="65"/>
      <c r="I2" s="65"/>
      <c r="J2" s="66" t="str">
        <f>'１．①有形固定資産の明細（会計ごと）'!H2</f>
        <v>年度：令和６年度</v>
      </c>
      <c r="L2" s="65" t="s">
        <v>341</v>
      </c>
      <c r="M2" s="65"/>
      <c r="N2" s="65"/>
      <c r="O2" s="65"/>
      <c r="P2" s="65"/>
      <c r="Q2" s="65"/>
      <c r="R2" s="65"/>
      <c r="S2" s="65"/>
      <c r="T2" s="65"/>
      <c r="U2" s="66" t="str">
        <f>$J$2</f>
        <v>年度：令和６年度</v>
      </c>
      <c r="W2" s="65" t="s">
        <v>341</v>
      </c>
      <c r="X2" s="65"/>
      <c r="Y2" s="65"/>
      <c r="Z2" s="65"/>
      <c r="AA2" s="65"/>
      <c r="AB2" s="65"/>
      <c r="AC2" s="65"/>
      <c r="AD2" s="65"/>
      <c r="AE2" s="65"/>
      <c r="AF2" s="66" t="str">
        <f>$J$2</f>
        <v>年度：令和６年度</v>
      </c>
      <c r="AH2" s="65" t="s">
        <v>341</v>
      </c>
      <c r="AI2" s="65"/>
      <c r="AJ2" s="65"/>
      <c r="AK2" s="65"/>
      <c r="AL2" s="65"/>
      <c r="AM2" s="65"/>
      <c r="AN2" s="65"/>
      <c r="AO2" s="65"/>
      <c r="AP2" s="65"/>
      <c r="AQ2" s="66" t="str">
        <f>$J$2</f>
        <v>年度：令和６年度</v>
      </c>
      <c r="AS2" s="65" t="s">
        <v>341</v>
      </c>
      <c r="AT2" s="65"/>
      <c r="AU2" s="65"/>
      <c r="AV2" s="65"/>
      <c r="AW2" s="65"/>
      <c r="AX2" s="65"/>
      <c r="AY2" s="65"/>
      <c r="AZ2" s="65"/>
      <c r="BA2" s="65"/>
      <c r="BB2" s="66" t="str">
        <f>$J$2</f>
        <v>年度：令和６年度</v>
      </c>
      <c r="BD2" s="65" t="s">
        <v>341</v>
      </c>
      <c r="BE2" s="65"/>
      <c r="BF2" s="65"/>
      <c r="BG2" s="65"/>
      <c r="BH2" s="65"/>
      <c r="BI2" s="65"/>
      <c r="BJ2" s="65"/>
      <c r="BK2" s="65"/>
      <c r="BL2" s="65"/>
      <c r="BM2" s="66" t="str">
        <f>$J$2</f>
        <v>年度：令和６年度</v>
      </c>
    </row>
    <row r="3" spans="1:65" ht="13.5" x14ac:dyDescent="0.15">
      <c r="A3" s="65" t="s">
        <v>27</v>
      </c>
      <c r="B3" s="65" t="s">
        <v>576</v>
      </c>
      <c r="C3" s="65"/>
      <c r="D3" s="65"/>
      <c r="E3" s="65"/>
      <c r="F3" s="65"/>
      <c r="G3" s="65"/>
      <c r="H3" s="65"/>
      <c r="I3" s="65"/>
      <c r="J3" s="65"/>
      <c r="L3" s="65" t="s">
        <v>209</v>
      </c>
      <c r="M3" s="65"/>
      <c r="N3" s="65"/>
      <c r="O3" s="65"/>
      <c r="P3" s="65"/>
      <c r="Q3" s="65"/>
      <c r="R3" s="65"/>
      <c r="S3" s="65"/>
      <c r="T3" s="65"/>
      <c r="U3" s="65"/>
      <c r="W3" s="65" t="s">
        <v>342</v>
      </c>
      <c r="X3" s="65"/>
      <c r="Y3" s="65"/>
      <c r="Z3" s="65"/>
      <c r="AA3" s="65"/>
      <c r="AB3" s="65"/>
      <c r="AC3" s="65"/>
      <c r="AD3" s="65"/>
      <c r="AE3" s="65"/>
      <c r="AF3" s="65"/>
      <c r="AH3" s="65" t="s">
        <v>343</v>
      </c>
      <c r="AI3" s="65"/>
      <c r="AJ3" s="65"/>
      <c r="AK3" s="65"/>
      <c r="AL3" s="65"/>
      <c r="AM3" s="65"/>
      <c r="AN3" s="65"/>
      <c r="AO3" s="65"/>
      <c r="AP3" s="65"/>
      <c r="AQ3" s="65"/>
      <c r="AS3" s="65" t="s">
        <v>344</v>
      </c>
      <c r="AT3" s="65"/>
      <c r="AU3" s="65"/>
      <c r="AV3" s="65"/>
      <c r="AW3" s="65"/>
      <c r="AX3" s="65"/>
      <c r="AY3" s="65"/>
      <c r="AZ3" s="65"/>
      <c r="BA3" s="65"/>
      <c r="BB3" s="65"/>
      <c r="BD3" s="65" t="s">
        <v>345</v>
      </c>
      <c r="BE3" s="65"/>
      <c r="BF3" s="65"/>
      <c r="BG3" s="65"/>
      <c r="BH3" s="65"/>
      <c r="BI3" s="65"/>
      <c r="BJ3" s="65"/>
      <c r="BK3" s="65"/>
      <c r="BL3" s="65"/>
      <c r="BM3" s="65"/>
    </row>
    <row r="4" spans="1:65" ht="13.5" x14ac:dyDescent="0.15">
      <c r="A4" s="65"/>
      <c r="B4" s="65"/>
      <c r="C4" s="65"/>
      <c r="D4" s="65"/>
      <c r="E4" s="65"/>
      <c r="F4" s="65"/>
      <c r="G4" s="65"/>
      <c r="H4" s="65"/>
      <c r="I4" s="65"/>
      <c r="J4" s="66" t="s">
        <v>28</v>
      </c>
      <c r="L4" s="65"/>
      <c r="M4" s="65"/>
      <c r="N4" s="65"/>
      <c r="O4" s="65"/>
      <c r="P4" s="65"/>
      <c r="Q4" s="65"/>
      <c r="R4" s="65"/>
      <c r="S4" s="65"/>
      <c r="T4" s="65"/>
      <c r="U4" s="66" t="s">
        <v>28</v>
      </c>
      <c r="W4" s="65"/>
      <c r="X4" s="65"/>
      <c r="Y4" s="65"/>
      <c r="Z4" s="65"/>
      <c r="AA4" s="65"/>
      <c r="AB4" s="65"/>
      <c r="AC4" s="65"/>
      <c r="AD4" s="65"/>
      <c r="AE4" s="65"/>
      <c r="AF4" s="66" t="s">
        <v>28</v>
      </c>
      <c r="AH4" s="65"/>
      <c r="AI4" s="65"/>
      <c r="AJ4" s="65"/>
      <c r="AK4" s="65"/>
      <c r="AL4" s="65"/>
      <c r="AM4" s="65"/>
      <c r="AN4" s="65"/>
      <c r="AO4" s="65"/>
      <c r="AP4" s="65"/>
      <c r="AQ4" s="66" t="s">
        <v>28</v>
      </c>
      <c r="AS4" s="65"/>
      <c r="AT4" s="65"/>
      <c r="AU4" s="65"/>
      <c r="AV4" s="65"/>
      <c r="AW4" s="65"/>
      <c r="AX4" s="65"/>
      <c r="AY4" s="65"/>
      <c r="AZ4" s="65"/>
      <c r="BA4" s="65"/>
      <c r="BB4" s="66" t="s">
        <v>28</v>
      </c>
      <c r="BD4" s="65"/>
      <c r="BE4" s="65"/>
      <c r="BF4" s="65"/>
      <c r="BG4" s="65"/>
      <c r="BH4" s="65"/>
      <c r="BI4" s="65"/>
      <c r="BJ4" s="65"/>
      <c r="BK4" s="65"/>
      <c r="BL4" s="65"/>
      <c r="BM4" s="66" t="s">
        <v>28</v>
      </c>
    </row>
    <row r="5" spans="1:65" ht="22.5" x14ac:dyDescent="0.15">
      <c r="A5" s="67" t="s">
        <v>29</v>
      </c>
      <c r="B5" s="68" t="s">
        <v>92</v>
      </c>
      <c r="C5" s="67" t="s">
        <v>93</v>
      </c>
      <c r="D5" s="67" t="s">
        <v>94</v>
      </c>
      <c r="E5" s="67" t="s">
        <v>95</v>
      </c>
      <c r="F5" s="67" t="s">
        <v>96</v>
      </c>
      <c r="G5" s="67" t="s">
        <v>97</v>
      </c>
      <c r="H5" s="67" t="s">
        <v>98</v>
      </c>
      <c r="I5" s="67" t="s">
        <v>5</v>
      </c>
      <c r="J5" s="67" t="s">
        <v>8</v>
      </c>
      <c r="L5" s="67" t="s">
        <v>29</v>
      </c>
      <c r="M5" s="68" t="s">
        <v>92</v>
      </c>
      <c r="N5" s="67" t="s">
        <v>93</v>
      </c>
      <c r="O5" s="67" t="s">
        <v>94</v>
      </c>
      <c r="P5" s="67" t="s">
        <v>95</v>
      </c>
      <c r="Q5" s="67" t="s">
        <v>96</v>
      </c>
      <c r="R5" s="67" t="s">
        <v>97</v>
      </c>
      <c r="S5" s="67" t="s">
        <v>98</v>
      </c>
      <c r="T5" s="67" t="s">
        <v>5</v>
      </c>
      <c r="U5" s="67" t="s">
        <v>8</v>
      </c>
      <c r="W5" s="67" t="s">
        <v>29</v>
      </c>
      <c r="X5" s="68" t="s">
        <v>92</v>
      </c>
      <c r="Y5" s="67" t="s">
        <v>93</v>
      </c>
      <c r="Z5" s="67" t="s">
        <v>94</v>
      </c>
      <c r="AA5" s="67" t="s">
        <v>95</v>
      </c>
      <c r="AB5" s="67" t="s">
        <v>96</v>
      </c>
      <c r="AC5" s="67" t="s">
        <v>97</v>
      </c>
      <c r="AD5" s="67" t="s">
        <v>98</v>
      </c>
      <c r="AE5" s="67" t="s">
        <v>354</v>
      </c>
      <c r="AF5" s="67" t="s">
        <v>8</v>
      </c>
      <c r="AH5" s="67" t="s">
        <v>29</v>
      </c>
      <c r="AI5" s="68" t="s">
        <v>92</v>
      </c>
      <c r="AJ5" s="67" t="s">
        <v>93</v>
      </c>
      <c r="AK5" s="67" t="s">
        <v>94</v>
      </c>
      <c r="AL5" s="67" t="s">
        <v>95</v>
      </c>
      <c r="AM5" s="67" t="s">
        <v>96</v>
      </c>
      <c r="AN5" s="67" t="s">
        <v>97</v>
      </c>
      <c r="AO5" s="67" t="s">
        <v>98</v>
      </c>
      <c r="AP5" s="67" t="s">
        <v>354</v>
      </c>
      <c r="AQ5" s="67" t="s">
        <v>8</v>
      </c>
      <c r="AS5" s="67" t="s">
        <v>29</v>
      </c>
      <c r="AT5" s="68" t="s">
        <v>92</v>
      </c>
      <c r="AU5" s="67" t="s">
        <v>93</v>
      </c>
      <c r="AV5" s="67" t="s">
        <v>94</v>
      </c>
      <c r="AW5" s="67" t="s">
        <v>95</v>
      </c>
      <c r="AX5" s="67" t="s">
        <v>96</v>
      </c>
      <c r="AY5" s="67" t="s">
        <v>97</v>
      </c>
      <c r="AZ5" s="67" t="s">
        <v>98</v>
      </c>
      <c r="BA5" s="67" t="s">
        <v>354</v>
      </c>
      <c r="BB5" s="67" t="s">
        <v>8</v>
      </c>
      <c r="BD5" s="67" t="s">
        <v>29</v>
      </c>
      <c r="BE5" s="68" t="s">
        <v>92</v>
      </c>
      <c r="BF5" s="67" t="s">
        <v>93</v>
      </c>
      <c r="BG5" s="67" t="s">
        <v>94</v>
      </c>
      <c r="BH5" s="67" t="s">
        <v>95</v>
      </c>
      <c r="BI5" s="67" t="s">
        <v>96</v>
      </c>
      <c r="BJ5" s="67" t="s">
        <v>97</v>
      </c>
      <c r="BK5" s="67" t="s">
        <v>98</v>
      </c>
      <c r="BL5" s="67" t="s">
        <v>5</v>
      </c>
      <c r="BM5" s="67" t="s">
        <v>8</v>
      </c>
    </row>
    <row r="6" spans="1:65" x14ac:dyDescent="0.15">
      <c r="A6" s="69" t="s">
        <v>30</v>
      </c>
      <c r="B6" s="70">
        <v>7338983058</v>
      </c>
      <c r="C6" s="70">
        <v>17041181895</v>
      </c>
      <c r="D6" s="70">
        <v>1795764938</v>
      </c>
      <c r="E6" s="70">
        <v>221122218</v>
      </c>
      <c r="F6" s="70">
        <v>225496276</v>
      </c>
      <c r="G6" s="70" t="s">
        <v>32</v>
      </c>
      <c r="H6" s="70">
        <v>6455206245</v>
      </c>
      <c r="I6" s="70">
        <v>121683826</v>
      </c>
      <c r="J6" s="70">
        <v>33199438456</v>
      </c>
      <c r="L6" s="69" t="s">
        <v>30</v>
      </c>
      <c r="M6" s="70">
        <v>6241756941</v>
      </c>
      <c r="N6" s="70">
        <v>17041181895</v>
      </c>
      <c r="O6" s="70">
        <v>1795764938</v>
      </c>
      <c r="P6" s="70">
        <v>221122218</v>
      </c>
      <c r="Q6" s="70">
        <v>225496276</v>
      </c>
      <c r="R6" s="70" t="s">
        <v>32</v>
      </c>
      <c r="S6" s="70">
        <v>6455206245</v>
      </c>
      <c r="T6" s="70">
        <v>121683826</v>
      </c>
      <c r="U6" s="70">
        <v>32102212339</v>
      </c>
      <c r="W6" s="69" t="s">
        <v>30</v>
      </c>
      <c r="X6" s="70" t="s">
        <v>32</v>
      </c>
      <c r="Y6" s="70" t="s">
        <v>32</v>
      </c>
      <c r="Z6" s="70" t="s">
        <v>32</v>
      </c>
      <c r="AA6" s="70" t="s">
        <v>32</v>
      </c>
      <c r="AB6" s="70" t="s">
        <v>32</v>
      </c>
      <c r="AC6" s="70" t="s">
        <v>32</v>
      </c>
      <c r="AD6" s="70" t="s">
        <v>32</v>
      </c>
      <c r="AE6" s="70" t="s">
        <v>32</v>
      </c>
      <c r="AF6" s="70" t="s">
        <v>32</v>
      </c>
      <c r="AH6" s="69" t="s">
        <v>30</v>
      </c>
      <c r="AI6" s="70">
        <v>1097226117</v>
      </c>
      <c r="AJ6" s="70" t="s">
        <v>32</v>
      </c>
      <c r="AK6" s="70" t="s">
        <v>32</v>
      </c>
      <c r="AL6" s="70" t="s">
        <v>32</v>
      </c>
      <c r="AM6" s="70" t="s">
        <v>32</v>
      </c>
      <c r="AN6" s="70" t="s">
        <v>32</v>
      </c>
      <c r="AO6" s="70" t="s">
        <v>32</v>
      </c>
      <c r="AP6" s="70" t="s">
        <v>32</v>
      </c>
      <c r="AQ6" s="70">
        <v>1097226117</v>
      </c>
      <c r="AS6" s="69" t="s">
        <v>30</v>
      </c>
      <c r="AT6" s="70" t="s">
        <v>32</v>
      </c>
      <c r="AU6" s="70" t="s">
        <v>32</v>
      </c>
      <c r="AV6" s="70" t="s">
        <v>32</v>
      </c>
      <c r="AW6" s="70" t="s">
        <v>32</v>
      </c>
      <c r="AX6" s="70" t="s">
        <v>32</v>
      </c>
      <c r="AY6" s="70" t="s">
        <v>32</v>
      </c>
      <c r="AZ6" s="70" t="s">
        <v>32</v>
      </c>
      <c r="BA6" s="70" t="s">
        <v>32</v>
      </c>
      <c r="BB6" s="70" t="s">
        <v>32</v>
      </c>
      <c r="BD6" s="69" t="s">
        <v>30</v>
      </c>
      <c r="BE6" s="70" t="s">
        <v>32</v>
      </c>
      <c r="BF6" s="70" t="s">
        <v>32</v>
      </c>
      <c r="BG6" s="70" t="s">
        <v>32</v>
      </c>
      <c r="BH6" s="70" t="s">
        <v>32</v>
      </c>
      <c r="BI6" s="70" t="s">
        <v>32</v>
      </c>
      <c r="BJ6" s="70" t="s">
        <v>32</v>
      </c>
      <c r="BK6" s="70" t="s">
        <v>32</v>
      </c>
      <c r="BL6" s="70" t="s">
        <v>32</v>
      </c>
      <c r="BM6" s="70" t="s">
        <v>32</v>
      </c>
    </row>
    <row r="7" spans="1:65" x14ac:dyDescent="0.15">
      <c r="A7" s="69" t="s">
        <v>31</v>
      </c>
      <c r="B7" s="70">
        <v>6050532651</v>
      </c>
      <c r="C7" s="70">
        <v>6776218658</v>
      </c>
      <c r="D7" s="70">
        <v>550488550</v>
      </c>
      <c r="E7" s="70">
        <v>103566851</v>
      </c>
      <c r="F7" s="70">
        <v>137623803</v>
      </c>
      <c r="G7" s="70" t="s">
        <v>32</v>
      </c>
      <c r="H7" s="70">
        <v>2674990717</v>
      </c>
      <c r="I7" s="70">
        <v>13251984</v>
      </c>
      <c r="J7" s="70">
        <v>16306673214</v>
      </c>
      <c r="L7" s="69" t="s">
        <v>31</v>
      </c>
      <c r="M7" s="70">
        <v>5325735651</v>
      </c>
      <c r="N7" s="70">
        <v>6776218658</v>
      </c>
      <c r="O7" s="70">
        <v>550488550</v>
      </c>
      <c r="P7" s="70">
        <v>103566851</v>
      </c>
      <c r="Q7" s="70">
        <v>137623803</v>
      </c>
      <c r="R7" s="70" t="s">
        <v>32</v>
      </c>
      <c r="S7" s="70">
        <v>2674990717</v>
      </c>
      <c r="T7" s="70">
        <v>13251984</v>
      </c>
      <c r="U7" s="70">
        <v>15581876214</v>
      </c>
      <c r="W7" s="69" t="s">
        <v>31</v>
      </c>
      <c r="X7" s="70" t="s">
        <v>32</v>
      </c>
      <c r="Y7" s="70" t="s">
        <v>32</v>
      </c>
      <c r="Z7" s="70" t="s">
        <v>32</v>
      </c>
      <c r="AA7" s="70" t="s">
        <v>32</v>
      </c>
      <c r="AB7" s="70" t="s">
        <v>32</v>
      </c>
      <c r="AC7" s="70" t="s">
        <v>32</v>
      </c>
      <c r="AD7" s="70" t="s">
        <v>32</v>
      </c>
      <c r="AE7" s="70" t="s">
        <v>32</v>
      </c>
      <c r="AF7" s="70" t="s">
        <v>32</v>
      </c>
      <c r="AH7" s="69" t="s">
        <v>31</v>
      </c>
      <c r="AI7" s="70">
        <v>724797000</v>
      </c>
      <c r="AJ7" s="70" t="s">
        <v>32</v>
      </c>
      <c r="AK7" s="70" t="s">
        <v>32</v>
      </c>
      <c r="AL7" s="70" t="s">
        <v>32</v>
      </c>
      <c r="AM7" s="70" t="s">
        <v>32</v>
      </c>
      <c r="AN7" s="70" t="s">
        <v>32</v>
      </c>
      <c r="AO7" s="70" t="s">
        <v>32</v>
      </c>
      <c r="AP7" s="70" t="s">
        <v>32</v>
      </c>
      <c r="AQ7" s="70">
        <v>724797000</v>
      </c>
      <c r="AS7" s="69" t="s">
        <v>31</v>
      </c>
      <c r="AT7" s="70" t="s">
        <v>32</v>
      </c>
      <c r="AU7" s="70" t="s">
        <v>32</v>
      </c>
      <c r="AV7" s="70" t="s">
        <v>32</v>
      </c>
      <c r="AW7" s="70" t="s">
        <v>32</v>
      </c>
      <c r="AX7" s="70" t="s">
        <v>32</v>
      </c>
      <c r="AY7" s="70" t="s">
        <v>32</v>
      </c>
      <c r="AZ7" s="70" t="s">
        <v>32</v>
      </c>
      <c r="BA7" s="70" t="s">
        <v>32</v>
      </c>
      <c r="BB7" s="70" t="s">
        <v>32</v>
      </c>
      <c r="BD7" s="69" t="s">
        <v>31</v>
      </c>
      <c r="BE7" s="70" t="s">
        <v>32</v>
      </c>
      <c r="BF7" s="70" t="s">
        <v>32</v>
      </c>
      <c r="BG7" s="70" t="s">
        <v>32</v>
      </c>
      <c r="BH7" s="70" t="s">
        <v>32</v>
      </c>
      <c r="BI7" s="70" t="s">
        <v>32</v>
      </c>
      <c r="BJ7" s="70" t="s">
        <v>32</v>
      </c>
      <c r="BK7" s="70" t="s">
        <v>32</v>
      </c>
      <c r="BL7" s="70" t="s">
        <v>32</v>
      </c>
      <c r="BM7" s="70" t="s">
        <v>32</v>
      </c>
    </row>
    <row r="8" spans="1:65" x14ac:dyDescent="0.15">
      <c r="A8" s="69" t="s">
        <v>33</v>
      </c>
      <c r="B8" s="70" t="s">
        <v>32</v>
      </c>
      <c r="C8" s="70" t="s">
        <v>32</v>
      </c>
      <c r="D8" s="70" t="s">
        <v>32</v>
      </c>
      <c r="E8" s="70" t="s">
        <v>32</v>
      </c>
      <c r="F8" s="70" t="s">
        <v>32</v>
      </c>
      <c r="G8" s="70" t="s">
        <v>32</v>
      </c>
      <c r="H8" s="70" t="s">
        <v>32</v>
      </c>
      <c r="I8" s="70" t="s">
        <v>32</v>
      </c>
      <c r="J8" s="70" t="s">
        <v>32</v>
      </c>
      <c r="L8" s="69" t="s">
        <v>33</v>
      </c>
      <c r="M8" s="70" t="s">
        <v>32</v>
      </c>
      <c r="N8" s="70" t="s">
        <v>32</v>
      </c>
      <c r="O8" s="70" t="s">
        <v>32</v>
      </c>
      <c r="P8" s="70" t="s">
        <v>32</v>
      </c>
      <c r="Q8" s="70" t="s">
        <v>32</v>
      </c>
      <c r="R8" s="70" t="s">
        <v>32</v>
      </c>
      <c r="S8" s="70" t="s">
        <v>32</v>
      </c>
      <c r="T8" s="70" t="s">
        <v>32</v>
      </c>
      <c r="U8" s="70" t="s">
        <v>32</v>
      </c>
      <c r="W8" s="69" t="s">
        <v>33</v>
      </c>
      <c r="X8" s="70" t="s">
        <v>32</v>
      </c>
      <c r="Y8" s="70" t="s">
        <v>32</v>
      </c>
      <c r="Z8" s="70" t="s">
        <v>32</v>
      </c>
      <c r="AA8" s="70" t="s">
        <v>32</v>
      </c>
      <c r="AB8" s="70" t="s">
        <v>32</v>
      </c>
      <c r="AC8" s="70" t="s">
        <v>32</v>
      </c>
      <c r="AD8" s="70" t="s">
        <v>32</v>
      </c>
      <c r="AE8" s="70" t="s">
        <v>32</v>
      </c>
      <c r="AF8" s="70" t="s">
        <v>32</v>
      </c>
      <c r="AH8" s="69" t="s">
        <v>33</v>
      </c>
      <c r="AI8" s="70" t="s">
        <v>32</v>
      </c>
      <c r="AJ8" s="70" t="s">
        <v>32</v>
      </c>
      <c r="AK8" s="70" t="s">
        <v>32</v>
      </c>
      <c r="AL8" s="70" t="s">
        <v>32</v>
      </c>
      <c r="AM8" s="70" t="s">
        <v>32</v>
      </c>
      <c r="AN8" s="70" t="s">
        <v>32</v>
      </c>
      <c r="AO8" s="70" t="s">
        <v>32</v>
      </c>
      <c r="AP8" s="70" t="s">
        <v>32</v>
      </c>
      <c r="AQ8" s="70" t="s">
        <v>32</v>
      </c>
      <c r="AS8" s="69" t="s">
        <v>33</v>
      </c>
      <c r="AT8" s="70" t="s">
        <v>32</v>
      </c>
      <c r="AU8" s="70" t="s">
        <v>32</v>
      </c>
      <c r="AV8" s="70" t="s">
        <v>32</v>
      </c>
      <c r="AW8" s="70" t="s">
        <v>32</v>
      </c>
      <c r="AX8" s="70" t="s">
        <v>32</v>
      </c>
      <c r="AY8" s="70" t="s">
        <v>32</v>
      </c>
      <c r="AZ8" s="70" t="s">
        <v>32</v>
      </c>
      <c r="BA8" s="70" t="s">
        <v>32</v>
      </c>
      <c r="BB8" s="70" t="s">
        <v>32</v>
      </c>
      <c r="BD8" s="69" t="s">
        <v>33</v>
      </c>
      <c r="BE8" s="70" t="s">
        <v>32</v>
      </c>
      <c r="BF8" s="70" t="s">
        <v>32</v>
      </c>
      <c r="BG8" s="70" t="s">
        <v>32</v>
      </c>
      <c r="BH8" s="70" t="s">
        <v>32</v>
      </c>
      <c r="BI8" s="70" t="s">
        <v>32</v>
      </c>
      <c r="BJ8" s="70" t="s">
        <v>32</v>
      </c>
      <c r="BK8" s="70" t="s">
        <v>32</v>
      </c>
      <c r="BL8" s="70" t="s">
        <v>32</v>
      </c>
      <c r="BM8" s="70" t="s">
        <v>32</v>
      </c>
    </row>
    <row r="9" spans="1:65" x14ac:dyDescent="0.15">
      <c r="A9" s="69" t="s">
        <v>34</v>
      </c>
      <c r="B9" s="70">
        <v>1197888437</v>
      </c>
      <c r="C9" s="70">
        <v>8264416439</v>
      </c>
      <c r="D9" s="70">
        <v>902285198</v>
      </c>
      <c r="E9" s="70">
        <v>112365700</v>
      </c>
      <c r="F9" s="70">
        <v>79442317</v>
      </c>
      <c r="G9" s="70" t="s">
        <v>32</v>
      </c>
      <c r="H9" s="70">
        <v>3352364914</v>
      </c>
      <c r="I9" s="70" t="s">
        <v>32</v>
      </c>
      <c r="J9" s="70">
        <v>13908763005</v>
      </c>
      <c r="L9" s="69" t="s">
        <v>34</v>
      </c>
      <c r="M9" s="70">
        <v>836086557</v>
      </c>
      <c r="N9" s="70">
        <v>8264416439</v>
      </c>
      <c r="O9" s="70">
        <v>902285198</v>
      </c>
      <c r="P9" s="70">
        <v>112365700</v>
      </c>
      <c r="Q9" s="70">
        <v>79442317</v>
      </c>
      <c r="R9" s="70" t="s">
        <v>32</v>
      </c>
      <c r="S9" s="70">
        <v>3352364914</v>
      </c>
      <c r="T9" s="70" t="s">
        <v>32</v>
      </c>
      <c r="U9" s="70">
        <v>13546961125</v>
      </c>
      <c r="W9" s="69" t="s">
        <v>34</v>
      </c>
      <c r="X9" s="70" t="s">
        <v>32</v>
      </c>
      <c r="Y9" s="70" t="s">
        <v>32</v>
      </c>
      <c r="Z9" s="70" t="s">
        <v>32</v>
      </c>
      <c r="AA9" s="70" t="s">
        <v>32</v>
      </c>
      <c r="AB9" s="70" t="s">
        <v>32</v>
      </c>
      <c r="AC9" s="70" t="s">
        <v>32</v>
      </c>
      <c r="AD9" s="70" t="s">
        <v>32</v>
      </c>
      <c r="AE9" s="70" t="s">
        <v>32</v>
      </c>
      <c r="AF9" s="70" t="s">
        <v>32</v>
      </c>
      <c r="AH9" s="69" t="s">
        <v>34</v>
      </c>
      <c r="AI9" s="70">
        <v>361801880</v>
      </c>
      <c r="AJ9" s="70" t="s">
        <v>32</v>
      </c>
      <c r="AK9" s="70" t="s">
        <v>32</v>
      </c>
      <c r="AL9" s="70" t="s">
        <v>32</v>
      </c>
      <c r="AM9" s="70" t="s">
        <v>32</v>
      </c>
      <c r="AN9" s="70" t="s">
        <v>32</v>
      </c>
      <c r="AO9" s="70" t="s">
        <v>32</v>
      </c>
      <c r="AP9" s="70" t="s">
        <v>32</v>
      </c>
      <c r="AQ9" s="70">
        <v>361801880</v>
      </c>
      <c r="AS9" s="69" t="s">
        <v>34</v>
      </c>
      <c r="AT9" s="70" t="s">
        <v>32</v>
      </c>
      <c r="AU9" s="70" t="s">
        <v>32</v>
      </c>
      <c r="AV9" s="70" t="s">
        <v>32</v>
      </c>
      <c r="AW9" s="70" t="s">
        <v>32</v>
      </c>
      <c r="AX9" s="70" t="s">
        <v>32</v>
      </c>
      <c r="AY9" s="70" t="s">
        <v>32</v>
      </c>
      <c r="AZ9" s="70" t="s">
        <v>32</v>
      </c>
      <c r="BA9" s="70" t="s">
        <v>32</v>
      </c>
      <c r="BB9" s="70" t="s">
        <v>32</v>
      </c>
      <c r="BD9" s="69" t="s">
        <v>34</v>
      </c>
      <c r="BE9" s="70" t="s">
        <v>32</v>
      </c>
      <c r="BF9" s="70" t="s">
        <v>32</v>
      </c>
      <c r="BG9" s="70" t="s">
        <v>32</v>
      </c>
      <c r="BH9" s="70" t="s">
        <v>32</v>
      </c>
      <c r="BI9" s="70" t="s">
        <v>32</v>
      </c>
      <c r="BJ9" s="70" t="s">
        <v>32</v>
      </c>
      <c r="BK9" s="70" t="s">
        <v>32</v>
      </c>
      <c r="BL9" s="70" t="s">
        <v>32</v>
      </c>
      <c r="BM9" s="70" t="s">
        <v>32</v>
      </c>
    </row>
    <row r="10" spans="1:65" x14ac:dyDescent="0.15">
      <c r="A10" s="69" t="s">
        <v>35</v>
      </c>
      <c r="B10" s="70" t="s">
        <v>32</v>
      </c>
      <c r="C10" s="70">
        <v>1643349407</v>
      </c>
      <c r="D10" s="70">
        <v>147836297</v>
      </c>
      <c r="E10" s="70" t="s">
        <v>32</v>
      </c>
      <c r="F10" s="70" t="s">
        <v>32</v>
      </c>
      <c r="G10" s="70" t="s">
        <v>32</v>
      </c>
      <c r="H10" s="70">
        <v>96293213</v>
      </c>
      <c r="I10" s="70" t="s">
        <v>32</v>
      </c>
      <c r="J10" s="70">
        <v>1887478917</v>
      </c>
      <c r="L10" s="69" t="s">
        <v>35</v>
      </c>
      <c r="M10" s="70" t="s">
        <v>32</v>
      </c>
      <c r="N10" s="70">
        <v>1643349407</v>
      </c>
      <c r="O10" s="70">
        <v>147836297</v>
      </c>
      <c r="P10" s="70" t="s">
        <v>32</v>
      </c>
      <c r="Q10" s="70" t="s">
        <v>32</v>
      </c>
      <c r="R10" s="70" t="s">
        <v>32</v>
      </c>
      <c r="S10" s="70">
        <v>96293213</v>
      </c>
      <c r="T10" s="70" t="s">
        <v>32</v>
      </c>
      <c r="U10" s="70">
        <v>1887478917</v>
      </c>
      <c r="W10" s="69" t="s">
        <v>35</v>
      </c>
      <c r="X10" s="70" t="s">
        <v>32</v>
      </c>
      <c r="Y10" s="70" t="s">
        <v>32</v>
      </c>
      <c r="Z10" s="70" t="s">
        <v>32</v>
      </c>
      <c r="AA10" s="70" t="s">
        <v>32</v>
      </c>
      <c r="AB10" s="70" t="s">
        <v>32</v>
      </c>
      <c r="AC10" s="70" t="s">
        <v>32</v>
      </c>
      <c r="AD10" s="70" t="s">
        <v>32</v>
      </c>
      <c r="AE10" s="70" t="s">
        <v>32</v>
      </c>
      <c r="AF10" s="70" t="s">
        <v>32</v>
      </c>
      <c r="AH10" s="69" t="s">
        <v>35</v>
      </c>
      <c r="AI10" s="70" t="s">
        <v>32</v>
      </c>
      <c r="AJ10" s="70" t="s">
        <v>32</v>
      </c>
      <c r="AK10" s="70" t="s">
        <v>32</v>
      </c>
      <c r="AL10" s="70" t="s">
        <v>32</v>
      </c>
      <c r="AM10" s="70" t="s">
        <v>32</v>
      </c>
      <c r="AN10" s="70" t="s">
        <v>32</v>
      </c>
      <c r="AO10" s="70" t="s">
        <v>32</v>
      </c>
      <c r="AP10" s="70" t="s">
        <v>32</v>
      </c>
      <c r="AQ10" s="70" t="s">
        <v>32</v>
      </c>
      <c r="AS10" s="69" t="s">
        <v>35</v>
      </c>
      <c r="AT10" s="70" t="s">
        <v>32</v>
      </c>
      <c r="AU10" s="70" t="s">
        <v>32</v>
      </c>
      <c r="AV10" s="70" t="s">
        <v>32</v>
      </c>
      <c r="AW10" s="70" t="s">
        <v>32</v>
      </c>
      <c r="AX10" s="70" t="s">
        <v>32</v>
      </c>
      <c r="AY10" s="70" t="s">
        <v>32</v>
      </c>
      <c r="AZ10" s="70" t="s">
        <v>32</v>
      </c>
      <c r="BA10" s="70" t="s">
        <v>32</v>
      </c>
      <c r="BB10" s="70" t="s">
        <v>32</v>
      </c>
      <c r="BD10" s="69" t="s">
        <v>35</v>
      </c>
      <c r="BE10" s="70" t="s">
        <v>32</v>
      </c>
      <c r="BF10" s="70" t="s">
        <v>32</v>
      </c>
      <c r="BG10" s="70" t="s">
        <v>32</v>
      </c>
      <c r="BH10" s="70" t="s">
        <v>32</v>
      </c>
      <c r="BI10" s="70" t="s">
        <v>32</v>
      </c>
      <c r="BJ10" s="70" t="s">
        <v>32</v>
      </c>
      <c r="BK10" s="70" t="s">
        <v>32</v>
      </c>
      <c r="BL10" s="70" t="s">
        <v>32</v>
      </c>
      <c r="BM10" s="70" t="s">
        <v>32</v>
      </c>
    </row>
    <row r="11" spans="1:65" x14ac:dyDescent="0.15">
      <c r="A11" s="69" t="s">
        <v>36</v>
      </c>
      <c r="B11" s="70">
        <v>76481970</v>
      </c>
      <c r="C11" s="70">
        <v>340917391</v>
      </c>
      <c r="D11" s="70">
        <v>140297893</v>
      </c>
      <c r="E11" s="70">
        <v>5189667</v>
      </c>
      <c r="F11" s="70">
        <v>8430156</v>
      </c>
      <c r="G11" s="70" t="s">
        <v>32</v>
      </c>
      <c r="H11" s="70">
        <v>331557401</v>
      </c>
      <c r="I11" s="70">
        <v>108431842</v>
      </c>
      <c r="J11" s="70">
        <v>1011306320</v>
      </c>
      <c r="L11" s="69" t="s">
        <v>36</v>
      </c>
      <c r="M11" s="70">
        <v>65854733</v>
      </c>
      <c r="N11" s="70">
        <v>340917391</v>
      </c>
      <c r="O11" s="70">
        <v>140297893</v>
      </c>
      <c r="P11" s="70">
        <v>5189667</v>
      </c>
      <c r="Q11" s="70">
        <v>8430156</v>
      </c>
      <c r="R11" s="70" t="s">
        <v>32</v>
      </c>
      <c r="S11" s="70">
        <v>331557401</v>
      </c>
      <c r="T11" s="70">
        <v>108431842</v>
      </c>
      <c r="U11" s="70">
        <v>1000679083</v>
      </c>
      <c r="W11" s="69" t="s">
        <v>36</v>
      </c>
      <c r="X11" s="70" t="s">
        <v>32</v>
      </c>
      <c r="Y11" s="70" t="s">
        <v>32</v>
      </c>
      <c r="Z11" s="70" t="s">
        <v>32</v>
      </c>
      <c r="AA11" s="70" t="s">
        <v>32</v>
      </c>
      <c r="AB11" s="70" t="s">
        <v>32</v>
      </c>
      <c r="AC11" s="70" t="s">
        <v>32</v>
      </c>
      <c r="AD11" s="70" t="s">
        <v>32</v>
      </c>
      <c r="AE11" s="70" t="s">
        <v>32</v>
      </c>
      <c r="AF11" s="70" t="s">
        <v>32</v>
      </c>
      <c r="AH11" s="69" t="s">
        <v>36</v>
      </c>
      <c r="AI11" s="70">
        <v>10627237</v>
      </c>
      <c r="AJ11" s="70" t="s">
        <v>32</v>
      </c>
      <c r="AK11" s="70" t="s">
        <v>32</v>
      </c>
      <c r="AL11" s="70" t="s">
        <v>32</v>
      </c>
      <c r="AM11" s="70" t="s">
        <v>32</v>
      </c>
      <c r="AN11" s="70" t="s">
        <v>32</v>
      </c>
      <c r="AO11" s="70" t="s">
        <v>32</v>
      </c>
      <c r="AP11" s="70" t="s">
        <v>32</v>
      </c>
      <c r="AQ11" s="70">
        <v>10627237</v>
      </c>
      <c r="AS11" s="69" t="s">
        <v>36</v>
      </c>
      <c r="AT11" s="70" t="s">
        <v>32</v>
      </c>
      <c r="AU11" s="70" t="s">
        <v>32</v>
      </c>
      <c r="AV11" s="70" t="s">
        <v>32</v>
      </c>
      <c r="AW11" s="70" t="s">
        <v>32</v>
      </c>
      <c r="AX11" s="70" t="s">
        <v>32</v>
      </c>
      <c r="AY11" s="70" t="s">
        <v>32</v>
      </c>
      <c r="AZ11" s="70" t="s">
        <v>32</v>
      </c>
      <c r="BA11" s="70" t="s">
        <v>32</v>
      </c>
      <c r="BB11" s="70" t="s">
        <v>32</v>
      </c>
      <c r="BD11" s="69" t="s">
        <v>36</v>
      </c>
      <c r="BE11" s="70" t="s">
        <v>32</v>
      </c>
      <c r="BF11" s="70" t="s">
        <v>32</v>
      </c>
      <c r="BG11" s="70" t="s">
        <v>32</v>
      </c>
      <c r="BH11" s="70" t="s">
        <v>32</v>
      </c>
      <c r="BI11" s="70" t="s">
        <v>32</v>
      </c>
      <c r="BJ11" s="70" t="s">
        <v>32</v>
      </c>
      <c r="BK11" s="70" t="s">
        <v>32</v>
      </c>
      <c r="BL11" s="70" t="s">
        <v>32</v>
      </c>
      <c r="BM11" s="70" t="s">
        <v>32</v>
      </c>
    </row>
    <row r="12" spans="1:65" x14ac:dyDescent="0.15">
      <c r="A12" s="69" t="s">
        <v>37</v>
      </c>
      <c r="B12" s="70" t="s">
        <v>32</v>
      </c>
      <c r="C12" s="70" t="s">
        <v>32</v>
      </c>
      <c r="D12" s="70" t="s">
        <v>32</v>
      </c>
      <c r="E12" s="70" t="s">
        <v>32</v>
      </c>
      <c r="F12" s="70" t="s">
        <v>32</v>
      </c>
      <c r="G12" s="70" t="s">
        <v>32</v>
      </c>
      <c r="H12" s="70" t="s">
        <v>32</v>
      </c>
      <c r="I12" s="70" t="s">
        <v>32</v>
      </c>
      <c r="J12" s="70" t="s">
        <v>32</v>
      </c>
      <c r="L12" s="69" t="s">
        <v>37</v>
      </c>
      <c r="M12" s="70" t="s">
        <v>32</v>
      </c>
      <c r="N12" s="70" t="s">
        <v>32</v>
      </c>
      <c r="O12" s="70" t="s">
        <v>32</v>
      </c>
      <c r="P12" s="70" t="s">
        <v>32</v>
      </c>
      <c r="Q12" s="70" t="s">
        <v>32</v>
      </c>
      <c r="R12" s="70" t="s">
        <v>32</v>
      </c>
      <c r="S12" s="70" t="s">
        <v>32</v>
      </c>
      <c r="T12" s="70" t="s">
        <v>32</v>
      </c>
      <c r="U12" s="70" t="s">
        <v>32</v>
      </c>
      <c r="W12" s="69" t="s">
        <v>37</v>
      </c>
      <c r="X12" s="70" t="s">
        <v>32</v>
      </c>
      <c r="Y12" s="70" t="s">
        <v>32</v>
      </c>
      <c r="Z12" s="70" t="s">
        <v>32</v>
      </c>
      <c r="AA12" s="70" t="s">
        <v>32</v>
      </c>
      <c r="AB12" s="70" t="s">
        <v>32</v>
      </c>
      <c r="AC12" s="70" t="s">
        <v>32</v>
      </c>
      <c r="AD12" s="70" t="s">
        <v>32</v>
      </c>
      <c r="AE12" s="70" t="s">
        <v>32</v>
      </c>
      <c r="AF12" s="70" t="s">
        <v>32</v>
      </c>
      <c r="AH12" s="69" t="s">
        <v>37</v>
      </c>
      <c r="AI12" s="70" t="s">
        <v>32</v>
      </c>
      <c r="AJ12" s="70" t="s">
        <v>32</v>
      </c>
      <c r="AK12" s="70" t="s">
        <v>32</v>
      </c>
      <c r="AL12" s="70" t="s">
        <v>32</v>
      </c>
      <c r="AM12" s="70" t="s">
        <v>32</v>
      </c>
      <c r="AN12" s="70" t="s">
        <v>32</v>
      </c>
      <c r="AO12" s="70" t="s">
        <v>32</v>
      </c>
      <c r="AP12" s="70" t="s">
        <v>32</v>
      </c>
      <c r="AQ12" s="70" t="s">
        <v>32</v>
      </c>
      <c r="AS12" s="69" t="s">
        <v>37</v>
      </c>
      <c r="AT12" s="70" t="s">
        <v>32</v>
      </c>
      <c r="AU12" s="70" t="s">
        <v>32</v>
      </c>
      <c r="AV12" s="70" t="s">
        <v>32</v>
      </c>
      <c r="AW12" s="70" t="s">
        <v>32</v>
      </c>
      <c r="AX12" s="70" t="s">
        <v>32</v>
      </c>
      <c r="AY12" s="70" t="s">
        <v>32</v>
      </c>
      <c r="AZ12" s="70" t="s">
        <v>32</v>
      </c>
      <c r="BA12" s="70" t="s">
        <v>32</v>
      </c>
      <c r="BB12" s="70" t="s">
        <v>32</v>
      </c>
      <c r="BD12" s="69" t="s">
        <v>37</v>
      </c>
      <c r="BE12" s="70" t="s">
        <v>32</v>
      </c>
      <c r="BF12" s="70" t="s">
        <v>32</v>
      </c>
      <c r="BG12" s="70" t="s">
        <v>32</v>
      </c>
      <c r="BH12" s="70" t="s">
        <v>32</v>
      </c>
      <c r="BI12" s="70" t="s">
        <v>32</v>
      </c>
      <c r="BJ12" s="70" t="s">
        <v>32</v>
      </c>
      <c r="BK12" s="70" t="s">
        <v>32</v>
      </c>
      <c r="BL12" s="70" t="s">
        <v>32</v>
      </c>
      <c r="BM12" s="70" t="s">
        <v>32</v>
      </c>
    </row>
    <row r="13" spans="1:65" x14ac:dyDescent="0.15">
      <c r="A13" s="69" t="s">
        <v>38</v>
      </c>
      <c r="B13" s="70" t="s">
        <v>32</v>
      </c>
      <c r="C13" s="70" t="s">
        <v>32</v>
      </c>
      <c r="D13" s="70" t="s">
        <v>32</v>
      </c>
      <c r="E13" s="70" t="s">
        <v>32</v>
      </c>
      <c r="F13" s="70" t="s">
        <v>32</v>
      </c>
      <c r="G13" s="70" t="s">
        <v>32</v>
      </c>
      <c r="H13" s="70" t="s">
        <v>32</v>
      </c>
      <c r="I13" s="70" t="s">
        <v>32</v>
      </c>
      <c r="J13" s="70" t="s">
        <v>32</v>
      </c>
      <c r="L13" s="69" t="s">
        <v>38</v>
      </c>
      <c r="M13" s="70" t="s">
        <v>32</v>
      </c>
      <c r="N13" s="70" t="s">
        <v>32</v>
      </c>
      <c r="O13" s="70" t="s">
        <v>32</v>
      </c>
      <c r="P13" s="70" t="s">
        <v>32</v>
      </c>
      <c r="Q13" s="70" t="s">
        <v>32</v>
      </c>
      <c r="R13" s="70" t="s">
        <v>32</v>
      </c>
      <c r="S13" s="70" t="s">
        <v>32</v>
      </c>
      <c r="T13" s="70" t="s">
        <v>32</v>
      </c>
      <c r="U13" s="70" t="s">
        <v>32</v>
      </c>
      <c r="W13" s="69" t="s">
        <v>38</v>
      </c>
      <c r="X13" s="70" t="s">
        <v>32</v>
      </c>
      <c r="Y13" s="70" t="s">
        <v>32</v>
      </c>
      <c r="Z13" s="70" t="s">
        <v>32</v>
      </c>
      <c r="AA13" s="70" t="s">
        <v>32</v>
      </c>
      <c r="AB13" s="70" t="s">
        <v>32</v>
      </c>
      <c r="AC13" s="70" t="s">
        <v>32</v>
      </c>
      <c r="AD13" s="70" t="s">
        <v>32</v>
      </c>
      <c r="AE13" s="70" t="s">
        <v>32</v>
      </c>
      <c r="AF13" s="70" t="s">
        <v>32</v>
      </c>
      <c r="AH13" s="69" t="s">
        <v>38</v>
      </c>
      <c r="AI13" s="70" t="s">
        <v>32</v>
      </c>
      <c r="AJ13" s="70" t="s">
        <v>32</v>
      </c>
      <c r="AK13" s="70" t="s">
        <v>32</v>
      </c>
      <c r="AL13" s="70" t="s">
        <v>32</v>
      </c>
      <c r="AM13" s="70" t="s">
        <v>32</v>
      </c>
      <c r="AN13" s="70" t="s">
        <v>32</v>
      </c>
      <c r="AO13" s="70" t="s">
        <v>32</v>
      </c>
      <c r="AP13" s="70" t="s">
        <v>32</v>
      </c>
      <c r="AQ13" s="70" t="s">
        <v>32</v>
      </c>
      <c r="AS13" s="69" t="s">
        <v>38</v>
      </c>
      <c r="AT13" s="70" t="s">
        <v>32</v>
      </c>
      <c r="AU13" s="70" t="s">
        <v>32</v>
      </c>
      <c r="AV13" s="70" t="s">
        <v>32</v>
      </c>
      <c r="AW13" s="70" t="s">
        <v>32</v>
      </c>
      <c r="AX13" s="70" t="s">
        <v>32</v>
      </c>
      <c r="AY13" s="70" t="s">
        <v>32</v>
      </c>
      <c r="AZ13" s="70" t="s">
        <v>32</v>
      </c>
      <c r="BA13" s="70" t="s">
        <v>32</v>
      </c>
      <c r="BB13" s="70" t="s">
        <v>32</v>
      </c>
      <c r="BD13" s="69" t="s">
        <v>38</v>
      </c>
      <c r="BE13" s="70" t="s">
        <v>32</v>
      </c>
      <c r="BF13" s="70" t="s">
        <v>32</v>
      </c>
      <c r="BG13" s="70" t="s">
        <v>32</v>
      </c>
      <c r="BH13" s="70" t="s">
        <v>32</v>
      </c>
      <c r="BI13" s="70" t="s">
        <v>32</v>
      </c>
      <c r="BJ13" s="70" t="s">
        <v>32</v>
      </c>
      <c r="BK13" s="70" t="s">
        <v>32</v>
      </c>
      <c r="BL13" s="70" t="s">
        <v>32</v>
      </c>
      <c r="BM13" s="70" t="s">
        <v>32</v>
      </c>
    </row>
    <row r="14" spans="1:65" x14ac:dyDescent="0.15">
      <c r="A14" s="69" t="s">
        <v>39</v>
      </c>
      <c r="B14" s="70" t="s">
        <v>32</v>
      </c>
      <c r="C14" s="70" t="s">
        <v>32</v>
      </c>
      <c r="D14" s="70" t="s">
        <v>32</v>
      </c>
      <c r="E14" s="70" t="s">
        <v>32</v>
      </c>
      <c r="F14" s="70" t="s">
        <v>32</v>
      </c>
      <c r="G14" s="70" t="s">
        <v>32</v>
      </c>
      <c r="H14" s="70" t="s">
        <v>32</v>
      </c>
      <c r="I14" s="70" t="s">
        <v>32</v>
      </c>
      <c r="J14" s="70" t="s">
        <v>32</v>
      </c>
      <c r="L14" s="69" t="s">
        <v>39</v>
      </c>
      <c r="M14" s="70" t="s">
        <v>32</v>
      </c>
      <c r="N14" s="70" t="s">
        <v>32</v>
      </c>
      <c r="O14" s="70" t="s">
        <v>32</v>
      </c>
      <c r="P14" s="70" t="s">
        <v>32</v>
      </c>
      <c r="Q14" s="70" t="s">
        <v>32</v>
      </c>
      <c r="R14" s="70" t="s">
        <v>32</v>
      </c>
      <c r="S14" s="70" t="s">
        <v>32</v>
      </c>
      <c r="T14" s="70" t="s">
        <v>32</v>
      </c>
      <c r="U14" s="70" t="s">
        <v>32</v>
      </c>
      <c r="W14" s="69" t="s">
        <v>39</v>
      </c>
      <c r="X14" s="70" t="s">
        <v>32</v>
      </c>
      <c r="Y14" s="70" t="s">
        <v>32</v>
      </c>
      <c r="Z14" s="70" t="s">
        <v>32</v>
      </c>
      <c r="AA14" s="70" t="s">
        <v>32</v>
      </c>
      <c r="AB14" s="70" t="s">
        <v>32</v>
      </c>
      <c r="AC14" s="70" t="s">
        <v>32</v>
      </c>
      <c r="AD14" s="70" t="s">
        <v>32</v>
      </c>
      <c r="AE14" s="70" t="s">
        <v>32</v>
      </c>
      <c r="AF14" s="70" t="s">
        <v>32</v>
      </c>
      <c r="AH14" s="69" t="s">
        <v>39</v>
      </c>
      <c r="AI14" s="70" t="s">
        <v>32</v>
      </c>
      <c r="AJ14" s="70" t="s">
        <v>32</v>
      </c>
      <c r="AK14" s="70" t="s">
        <v>32</v>
      </c>
      <c r="AL14" s="70" t="s">
        <v>32</v>
      </c>
      <c r="AM14" s="70" t="s">
        <v>32</v>
      </c>
      <c r="AN14" s="70" t="s">
        <v>32</v>
      </c>
      <c r="AO14" s="70" t="s">
        <v>32</v>
      </c>
      <c r="AP14" s="70" t="s">
        <v>32</v>
      </c>
      <c r="AQ14" s="70" t="s">
        <v>32</v>
      </c>
      <c r="AS14" s="69" t="s">
        <v>39</v>
      </c>
      <c r="AT14" s="70" t="s">
        <v>32</v>
      </c>
      <c r="AU14" s="70" t="s">
        <v>32</v>
      </c>
      <c r="AV14" s="70" t="s">
        <v>32</v>
      </c>
      <c r="AW14" s="70" t="s">
        <v>32</v>
      </c>
      <c r="AX14" s="70" t="s">
        <v>32</v>
      </c>
      <c r="AY14" s="70" t="s">
        <v>32</v>
      </c>
      <c r="AZ14" s="70" t="s">
        <v>32</v>
      </c>
      <c r="BA14" s="70" t="s">
        <v>32</v>
      </c>
      <c r="BB14" s="70" t="s">
        <v>32</v>
      </c>
      <c r="BD14" s="69" t="s">
        <v>39</v>
      </c>
      <c r="BE14" s="70" t="s">
        <v>32</v>
      </c>
      <c r="BF14" s="70" t="s">
        <v>32</v>
      </c>
      <c r="BG14" s="70" t="s">
        <v>32</v>
      </c>
      <c r="BH14" s="70" t="s">
        <v>32</v>
      </c>
      <c r="BI14" s="70" t="s">
        <v>32</v>
      </c>
      <c r="BJ14" s="70" t="s">
        <v>32</v>
      </c>
      <c r="BK14" s="70" t="s">
        <v>32</v>
      </c>
      <c r="BL14" s="70" t="s">
        <v>32</v>
      </c>
      <c r="BM14" s="70" t="s">
        <v>32</v>
      </c>
    </row>
    <row r="15" spans="1:65" x14ac:dyDescent="0.15">
      <c r="A15" s="69" t="s">
        <v>40</v>
      </c>
      <c r="B15" s="70" t="s">
        <v>32</v>
      </c>
      <c r="C15" s="70" t="s">
        <v>32</v>
      </c>
      <c r="D15" s="70" t="s">
        <v>32</v>
      </c>
      <c r="E15" s="70" t="s">
        <v>32</v>
      </c>
      <c r="F15" s="70" t="s">
        <v>32</v>
      </c>
      <c r="G15" s="70" t="s">
        <v>32</v>
      </c>
      <c r="H15" s="70" t="s">
        <v>32</v>
      </c>
      <c r="I15" s="70" t="s">
        <v>32</v>
      </c>
      <c r="J15" s="70" t="s">
        <v>32</v>
      </c>
      <c r="L15" s="69" t="s">
        <v>40</v>
      </c>
      <c r="M15" s="70" t="s">
        <v>32</v>
      </c>
      <c r="N15" s="70" t="s">
        <v>32</v>
      </c>
      <c r="O15" s="70" t="s">
        <v>32</v>
      </c>
      <c r="P15" s="70" t="s">
        <v>32</v>
      </c>
      <c r="Q15" s="70" t="s">
        <v>32</v>
      </c>
      <c r="R15" s="70" t="s">
        <v>32</v>
      </c>
      <c r="S15" s="70" t="s">
        <v>32</v>
      </c>
      <c r="T15" s="70" t="s">
        <v>32</v>
      </c>
      <c r="U15" s="70" t="s">
        <v>32</v>
      </c>
      <c r="W15" s="69" t="s">
        <v>40</v>
      </c>
      <c r="X15" s="70" t="s">
        <v>32</v>
      </c>
      <c r="Y15" s="70" t="s">
        <v>32</v>
      </c>
      <c r="Z15" s="70" t="s">
        <v>32</v>
      </c>
      <c r="AA15" s="70" t="s">
        <v>32</v>
      </c>
      <c r="AB15" s="70" t="s">
        <v>32</v>
      </c>
      <c r="AC15" s="70" t="s">
        <v>32</v>
      </c>
      <c r="AD15" s="70" t="s">
        <v>32</v>
      </c>
      <c r="AE15" s="70" t="s">
        <v>32</v>
      </c>
      <c r="AF15" s="70" t="s">
        <v>32</v>
      </c>
      <c r="AH15" s="69" t="s">
        <v>40</v>
      </c>
      <c r="AI15" s="70" t="s">
        <v>32</v>
      </c>
      <c r="AJ15" s="70" t="s">
        <v>32</v>
      </c>
      <c r="AK15" s="70" t="s">
        <v>32</v>
      </c>
      <c r="AL15" s="70" t="s">
        <v>32</v>
      </c>
      <c r="AM15" s="70" t="s">
        <v>32</v>
      </c>
      <c r="AN15" s="70" t="s">
        <v>32</v>
      </c>
      <c r="AO15" s="70" t="s">
        <v>32</v>
      </c>
      <c r="AP15" s="70" t="s">
        <v>32</v>
      </c>
      <c r="AQ15" s="70" t="s">
        <v>32</v>
      </c>
      <c r="AS15" s="69" t="s">
        <v>40</v>
      </c>
      <c r="AT15" s="70" t="s">
        <v>32</v>
      </c>
      <c r="AU15" s="70" t="s">
        <v>32</v>
      </c>
      <c r="AV15" s="70" t="s">
        <v>32</v>
      </c>
      <c r="AW15" s="70" t="s">
        <v>32</v>
      </c>
      <c r="AX15" s="70" t="s">
        <v>32</v>
      </c>
      <c r="AY15" s="70" t="s">
        <v>32</v>
      </c>
      <c r="AZ15" s="70" t="s">
        <v>32</v>
      </c>
      <c r="BA15" s="70" t="s">
        <v>32</v>
      </c>
      <c r="BB15" s="70" t="s">
        <v>32</v>
      </c>
      <c r="BD15" s="69" t="s">
        <v>40</v>
      </c>
      <c r="BE15" s="70" t="s">
        <v>32</v>
      </c>
      <c r="BF15" s="70" t="s">
        <v>32</v>
      </c>
      <c r="BG15" s="70" t="s">
        <v>32</v>
      </c>
      <c r="BH15" s="70" t="s">
        <v>32</v>
      </c>
      <c r="BI15" s="70" t="s">
        <v>32</v>
      </c>
      <c r="BJ15" s="70" t="s">
        <v>32</v>
      </c>
      <c r="BK15" s="70" t="s">
        <v>32</v>
      </c>
      <c r="BL15" s="70" t="s">
        <v>32</v>
      </c>
      <c r="BM15" s="70" t="s">
        <v>32</v>
      </c>
    </row>
    <row r="16" spans="1:65" x14ac:dyDescent="0.15">
      <c r="A16" s="69" t="s">
        <v>41</v>
      </c>
      <c r="B16" s="70">
        <v>14080000</v>
      </c>
      <c r="C16" s="70">
        <v>16280000</v>
      </c>
      <c r="D16" s="70">
        <v>54857000</v>
      </c>
      <c r="E16" s="70" t="s">
        <v>32</v>
      </c>
      <c r="F16" s="70" t="s">
        <v>32</v>
      </c>
      <c r="G16" s="70" t="s">
        <v>32</v>
      </c>
      <c r="H16" s="70" t="s">
        <v>32</v>
      </c>
      <c r="I16" s="70" t="s">
        <v>32</v>
      </c>
      <c r="J16" s="70">
        <v>85217000</v>
      </c>
      <c r="L16" s="69" t="s">
        <v>41</v>
      </c>
      <c r="M16" s="70">
        <v>14080000</v>
      </c>
      <c r="N16" s="70">
        <v>16280000</v>
      </c>
      <c r="O16" s="70">
        <v>54857000</v>
      </c>
      <c r="P16" s="70" t="s">
        <v>32</v>
      </c>
      <c r="Q16" s="70" t="s">
        <v>32</v>
      </c>
      <c r="R16" s="70" t="s">
        <v>32</v>
      </c>
      <c r="S16" s="70" t="s">
        <v>32</v>
      </c>
      <c r="T16" s="70" t="s">
        <v>32</v>
      </c>
      <c r="U16" s="70">
        <v>85217000</v>
      </c>
      <c r="W16" s="69" t="s">
        <v>41</v>
      </c>
      <c r="X16" s="70" t="s">
        <v>32</v>
      </c>
      <c r="Y16" s="70" t="s">
        <v>32</v>
      </c>
      <c r="Z16" s="70" t="s">
        <v>32</v>
      </c>
      <c r="AA16" s="70" t="s">
        <v>32</v>
      </c>
      <c r="AB16" s="70" t="s">
        <v>32</v>
      </c>
      <c r="AC16" s="70" t="s">
        <v>32</v>
      </c>
      <c r="AD16" s="70" t="s">
        <v>32</v>
      </c>
      <c r="AE16" s="70" t="s">
        <v>32</v>
      </c>
      <c r="AF16" s="70" t="s">
        <v>32</v>
      </c>
      <c r="AH16" s="69" t="s">
        <v>41</v>
      </c>
      <c r="AI16" s="70" t="s">
        <v>32</v>
      </c>
      <c r="AJ16" s="70" t="s">
        <v>32</v>
      </c>
      <c r="AK16" s="70" t="s">
        <v>32</v>
      </c>
      <c r="AL16" s="70" t="s">
        <v>32</v>
      </c>
      <c r="AM16" s="70" t="s">
        <v>32</v>
      </c>
      <c r="AN16" s="70" t="s">
        <v>32</v>
      </c>
      <c r="AO16" s="70" t="s">
        <v>32</v>
      </c>
      <c r="AP16" s="70" t="s">
        <v>32</v>
      </c>
      <c r="AQ16" s="70" t="s">
        <v>32</v>
      </c>
      <c r="AS16" s="69" t="s">
        <v>41</v>
      </c>
      <c r="AT16" s="70" t="s">
        <v>32</v>
      </c>
      <c r="AU16" s="70" t="s">
        <v>32</v>
      </c>
      <c r="AV16" s="70" t="s">
        <v>32</v>
      </c>
      <c r="AW16" s="70" t="s">
        <v>32</v>
      </c>
      <c r="AX16" s="70" t="s">
        <v>32</v>
      </c>
      <c r="AY16" s="70" t="s">
        <v>32</v>
      </c>
      <c r="AZ16" s="70" t="s">
        <v>32</v>
      </c>
      <c r="BA16" s="70" t="s">
        <v>32</v>
      </c>
      <c r="BB16" s="70" t="s">
        <v>32</v>
      </c>
      <c r="BD16" s="69" t="s">
        <v>41</v>
      </c>
      <c r="BE16" s="70" t="s">
        <v>32</v>
      </c>
      <c r="BF16" s="70" t="s">
        <v>32</v>
      </c>
      <c r="BG16" s="70" t="s">
        <v>32</v>
      </c>
      <c r="BH16" s="70" t="s">
        <v>32</v>
      </c>
      <c r="BI16" s="70" t="s">
        <v>32</v>
      </c>
      <c r="BJ16" s="70" t="s">
        <v>32</v>
      </c>
      <c r="BK16" s="70" t="s">
        <v>32</v>
      </c>
      <c r="BL16" s="70" t="s">
        <v>32</v>
      </c>
      <c r="BM16" s="70" t="s">
        <v>32</v>
      </c>
    </row>
    <row r="17" spans="1:65" x14ac:dyDescent="0.15">
      <c r="A17" s="69" t="s">
        <v>42</v>
      </c>
      <c r="B17" s="70">
        <v>79543837998</v>
      </c>
      <c r="C17" s="70" t="s">
        <v>32</v>
      </c>
      <c r="D17" s="70">
        <v>43444789</v>
      </c>
      <c r="E17" s="70" t="s">
        <v>32</v>
      </c>
      <c r="F17" s="70">
        <v>11466510</v>
      </c>
      <c r="G17" s="70" t="s">
        <v>32</v>
      </c>
      <c r="H17" s="70" t="s">
        <v>32</v>
      </c>
      <c r="I17" s="70">
        <v>238194016</v>
      </c>
      <c r="J17" s="70">
        <v>79836943313</v>
      </c>
      <c r="L17" s="69" t="s">
        <v>42</v>
      </c>
      <c r="M17" s="70">
        <v>79352295598</v>
      </c>
      <c r="N17" s="70" t="s">
        <v>32</v>
      </c>
      <c r="O17" s="70">
        <v>43444789</v>
      </c>
      <c r="P17" s="70" t="s">
        <v>32</v>
      </c>
      <c r="Q17" s="70">
        <v>11466510</v>
      </c>
      <c r="R17" s="70" t="s">
        <v>32</v>
      </c>
      <c r="S17" s="70" t="s">
        <v>32</v>
      </c>
      <c r="T17" s="70">
        <v>238194016</v>
      </c>
      <c r="U17" s="70">
        <v>79645400913</v>
      </c>
      <c r="W17" s="69" t="s">
        <v>42</v>
      </c>
      <c r="X17" s="70" t="s">
        <v>32</v>
      </c>
      <c r="Y17" s="70" t="s">
        <v>32</v>
      </c>
      <c r="Z17" s="70" t="s">
        <v>32</v>
      </c>
      <c r="AA17" s="70" t="s">
        <v>32</v>
      </c>
      <c r="AB17" s="70" t="s">
        <v>32</v>
      </c>
      <c r="AC17" s="70" t="s">
        <v>32</v>
      </c>
      <c r="AD17" s="70" t="s">
        <v>32</v>
      </c>
      <c r="AE17" s="70" t="s">
        <v>32</v>
      </c>
      <c r="AF17" s="70" t="s">
        <v>32</v>
      </c>
      <c r="AH17" s="69" t="s">
        <v>42</v>
      </c>
      <c r="AI17" s="70">
        <v>191542400</v>
      </c>
      <c r="AJ17" s="70" t="s">
        <v>32</v>
      </c>
      <c r="AK17" s="70" t="s">
        <v>32</v>
      </c>
      <c r="AL17" s="70" t="s">
        <v>32</v>
      </c>
      <c r="AM17" s="70" t="s">
        <v>32</v>
      </c>
      <c r="AN17" s="70" t="s">
        <v>32</v>
      </c>
      <c r="AO17" s="70" t="s">
        <v>32</v>
      </c>
      <c r="AP17" s="70" t="s">
        <v>32</v>
      </c>
      <c r="AQ17" s="70">
        <v>191542400</v>
      </c>
      <c r="AS17" s="69" t="s">
        <v>42</v>
      </c>
      <c r="AT17" s="70" t="s">
        <v>32</v>
      </c>
      <c r="AU17" s="70" t="s">
        <v>32</v>
      </c>
      <c r="AV17" s="70" t="s">
        <v>32</v>
      </c>
      <c r="AW17" s="70" t="s">
        <v>32</v>
      </c>
      <c r="AX17" s="70" t="s">
        <v>32</v>
      </c>
      <c r="AY17" s="70" t="s">
        <v>32</v>
      </c>
      <c r="AZ17" s="70" t="s">
        <v>32</v>
      </c>
      <c r="BA17" s="70" t="s">
        <v>32</v>
      </c>
      <c r="BB17" s="70" t="s">
        <v>32</v>
      </c>
      <c r="BD17" s="69" t="s">
        <v>42</v>
      </c>
      <c r="BE17" s="70" t="s">
        <v>32</v>
      </c>
      <c r="BF17" s="70" t="s">
        <v>32</v>
      </c>
      <c r="BG17" s="70" t="s">
        <v>32</v>
      </c>
      <c r="BH17" s="70" t="s">
        <v>32</v>
      </c>
      <c r="BI17" s="70" t="s">
        <v>32</v>
      </c>
      <c r="BJ17" s="70" t="s">
        <v>32</v>
      </c>
      <c r="BK17" s="70" t="s">
        <v>32</v>
      </c>
      <c r="BL17" s="70" t="s">
        <v>32</v>
      </c>
      <c r="BM17" s="70" t="s">
        <v>32</v>
      </c>
    </row>
    <row r="18" spans="1:65" x14ac:dyDescent="0.15">
      <c r="A18" s="69" t="s">
        <v>43</v>
      </c>
      <c r="B18" s="70" t="s">
        <v>32</v>
      </c>
      <c r="C18" s="70" t="s">
        <v>32</v>
      </c>
      <c r="D18" s="70" t="s">
        <v>32</v>
      </c>
      <c r="E18" s="70" t="s">
        <v>32</v>
      </c>
      <c r="F18" s="70" t="s">
        <v>32</v>
      </c>
      <c r="G18" s="70" t="s">
        <v>32</v>
      </c>
      <c r="H18" s="70" t="s">
        <v>32</v>
      </c>
      <c r="I18" s="70" t="s">
        <v>32</v>
      </c>
      <c r="J18" s="70" t="s">
        <v>32</v>
      </c>
      <c r="L18" s="69" t="s">
        <v>43</v>
      </c>
      <c r="M18" s="70" t="s">
        <v>32</v>
      </c>
      <c r="N18" s="70" t="s">
        <v>32</v>
      </c>
      <c r="O18" s="70" t="s">
        <v>32</v>
      </c>
      <c r="P18" s="70" t="s">
        <v>32</v>
      </c>
      <c r="Q18" s="70" t="s">
        <v>32</v>
      </c>
      <c r="R18" s="70" t="s">
        <v>32</v>
      </c>
      <c r="S18" s="70" t="s">
        <v>32</v>
      </c>
      <c r="T18" s="70" t="s">
        <v>32</v>
      </c>
      <c r="U18" s="70" t="s">
        <v>32</v>
      </c>
      <c r="W18" s="69" t="s">
        <v>43</v>
      </c>
      <c r="X18" s="70" t="s">
        <v>32</v>
      </c>
      <c r="Y18" s="70" t="s">
        <v>32</v>
      </c>
      <c r="Z18" s="70" t="s">
        <v>32</v>
      </c>
      <c r="AA18" s="70" t="s">
        <v>32</v>
      </c>
      <c r="AB18" s="70" t="s">
        <v>32</v>
      </c>
      <c r="AC18" s="70" t="s">
        <v>32</v>
      </c>
      <c r="AD18" s="70" t="s">
        <v>32</v>
      </c>
      <c r="AE18" s="70" t="s">
        <v>32</v>
      </c>
      <c r="AF18" s="70" t="s">
        <v>32</v>
      </c>
      <c r="AH18" s="69" t="s">
        <v>43</v>
      </c>
      <c r="AI18" s="70" t="s">
        <v>32</v>
      </c>
      <c r="AJ18" s="70" t="s">
        <v>32</v>
      </c>
      <c r="AK18" s="70" t="s">
        <v>32</v>
      </c>
      <c r="AL18" s="70" t="s">
        <v>32</v>
      </c>
      <c r="AM18" s="70" t="s">
        <v>32</v>
      </c>
      <c r="AN18" s="70" t="s">
        <v>32</v>
      </c>
      <c r="AO18" s="70" t="s">
        <v>32</v>
      </c>
      <c r="AP18" s="70" t="s">
        <v>32</v>
      </c>
      <c r="AQ18" s="70" t="s">
        <v>32</v>
      </c>
      <c r="AS18" s="69" t="s">
        <v>43</v>
      </c>
      <c r="AT18" s="70" t="s">
        <v>32</v>
      </c>
      <c r="AU18" s="70" t="s">
        <v>32</v>
      </c>
      <c r="AV18" s="70" t="s">
        <v>32</v>
      </c>
      <c r="AW18" s="70" t="s">
        <v>32</v>
      </c>
      <c r="AX18" s="70" t="s">
        <v>32</v>
      </c>
      <c r="AY18" s="70" t="s">
        <v>32</v>
      </c>
      <c r="AZ18" s="70" t="s">
        <v>32</v>
      </c>
      <c r="BA18" s="70" t="s">
        <v>32</v>
      </c>
      <c r="BB18" s="70" t="s">
        <v>32</v>
      </c>
      <c r="BD18" s="69" t="s">
        <v>43</v>
      </c>
      <c r="BE18" s="70" t="s">
        <v>32</v>
      </c>
      <c r="BF18" s="70" t="s">
        <v>32</v>
      </c>
      <c r="BG18" s="70" t="s">
        <v>32</v>
      </c>
      <c r="BH18" s="70" t="s">
        <v>32</v>
      </c>
      <c r="BI18" s="70" t="s">
        <v>32</v>
      </c>
      <c r="BJ18" s="70" t="s">
        <v>32</v>
      </c>
      <c r="BK18" s="70" t="s">
        <v>32</v>
      </c>
      <c r="BL18" s="70" t="s">
        <v>32</v>
      </c>
      <c r="BM18" s="70" t="s">
        <v>32</v>
      </c>
    </row>
    <row r="19" spans="1:65" x14ac:dyDescent="0.15">
      <c r="A19" s="69" t="s">
        <v>44</v>
      </c>
      <c r="B19" s="70">
        <v>1004640283</v>
      </c>
      <c r="C19" s="70" t="s">
        <v>32</v>
      </c>
      <c r="D19" s="70" t="s">
        <v>32</v>
      </c>
      <c r="E19" s="70" t="s">
        <v>32</v>
      </c>
      <c r="F19" s="70" t="s">
        <v>32</v>
      </c>
      <c r="G19" s="70" t="s">
        <v>32</v>
      </c>
      <c r="H19" s="70" t="s">
        <v>32</v>
      </c>
      <c r="I19" s="70" t="s">
        <v>32</v>
      </c>
      <c r="J19" s="70">
        <v>1004640283</v>
      </c>
      <c r="L19" s="69" t="s">
        <v>44</v>
      </c>
      <c r="M19" s="70">
        <v>1004640283</v>
      </c>
      <c r="N19" s="70" t="s">
        <v>32</v>
      </c>
      <c r="O19" s="70" t="s">
        <v>32</v>
      </c>
      <c r="P19" s="70" t="s">
        <v>32</v>
      </c>
      <c r="Q19" s="70" t="s">
        <v>32</v>
      </c>
      <c r="R19" s="70" t="s">
        <v>32</v>
      </c>
      <c r="S19" s="70" t="s">
        <v>32</v>
      </c>
      <c r="T19" s="70" t="s">
        <v>32</v>
      </c>
      <c r="U19" s="70">
        <v>1004640283</v>
      </c>
      <c r="W19" s="69" t="s">
        <v>44</v>
      </c>
      <c r="X19" s="70" t="s">
        <v>32</v>
      </c>
      <c r="Y19" s="70" t="s">
        <v>32</v>
      </c>
      <c r="Z19" s="70" t="s">
        <v>32</v>
      </c>
      <c r="AA19" s="70" t="s">
        <v>32</v>
      </c>
      <c r="AB19" s="70" t="s">
        <v>32</v>
      </c>
      <c r="AC19" s="70" t="s">
        <v>32</v>
      </c>
      <c r="AD19" s="70" t="s">
        <v>32</v>
      </c>
      <c r="AE19" s="70" t="s">
        <v>32</v>
      </c>
      <c r="AF19" s="70" t="s">
        <v>32</v>
      </c>
      <c r="AH19" s="69" t="s">
        <v>44</v>
      </c>
      <c r="AI19" s="70" t="s">
        <v>32</v>
      </c>
      <c r="AJ19" s="70" t="s">
        <v>32</v>
      </c>
      <c r="AK19" s="70" t="s">
        <v>32</v>
      </c>
      <c r="AL19" s="70" t="s">
        <v>32</v>
      </c>
      <c r="AM19" s="70" t="s">
        <v>32</v>
      </c>
      <c r="AN19" s="70" t="s">
        <v>32</v>
      </c>
      <c r="AO19" s="70" t="s">
        <v>32</v>
      </c>
      <c r="AP19" s="70" t="s">
        <v>32</v>
      </c>
      <c r="AQ19" s="70" t="s">
        <v>32</v>
      </c>
      <c r="AS19" s="69" t="s">
        <v>44</v>
      </c>
      <c r="AT19" s="70" t="s">
        <v>32</v>
      </c>
      <c r="AU19" s="70" t="s">
        <v>32</v>
      </c>
      <c r="AV19" s="70" t="s">
        <v>32</v>
      </c>
      <c r="AW19" s="70" t="s">
        <v>32</v>
      </c>
      <c r="AX19" s="70" t="s">
        <v>32</v>
      </c>
      <c r="AY19" s="70" t="s">
        <v>32</v>
      </c>
      <c r="AZ19" s="70" t="s">
        <v>32</v>
      </c>
      <c r="BA19" s="70" t="s">
        <v>32</v>
      </c>
      <c r="BB19" s="70" t="s">
        <v>32</v>
      </c>
      <c r="BD19" s="69" t="s">
        <v>44</v>
      </c>
      <c r="BE19" s="70" t="s">
        <v>32</v>
      </c>
      <c r="BF19" s="70" t="s">
        <v>32</v>
      </c>
      <c r="BG19" s="70" t="s">
        <v>32</v>
      </c>
      <c r="BH19" s="70" t="s">
        <v>32</v>
      </c>
      <c r="BI19" s="70" t="s">
        <v>32</v>
      </c>
      <c r="BJ19" s="70" t="s">
        <v>32</v>
      </c>
      <c r="BK19" s="70" t="s">
        <v>32</v>
      </c>
      <c r="BL19" s="70" t="s">
        <v>32</v>
      </c>
      <c r="BM19" s="70" t="s">
        <v>32</v>
      </c>
    </row>
    <row r="20" spans="1:65" x14ac:dyDescent="0.15">
      <c r="A20" s="69" t="s">
        <v>45</v>
      </c>
      <c r="B20" s="70">
        <v>165647742</v>
      </c>
      <c r="C20" s="70" t="s">
        <v>32</v>
      </c>
      <c r="D20" s="70" t="s">
        <v>32</v>
      </c>
      <c r="E20" s="70" t="s">
        <v>32</v>
      </c>
      <c r="F20" s="70" t="s">
        <v>32</v>
      </c>
      <c r="G20" s="70" t="s">
        <v>32</v>
      </c>
      <c r="H20" s="70" t="s">
        <v>32</v>
      </c>
      <c r="I20" s="70" t="s">
        <v>32</v>
      </c>
      <c r="J20" s="70">
        <v>165647742</v>
      </c>
      <c r="L20" s="69" t="s">
        <v>45</v>
      </c>
      <c r="M20" s="70">
        <v>165647742</v>
      </c>
      <c r="N20" s="70" t="s">
        <v>32</v>
      </c>
      <c r="O20" s="70" t="s">
        <v>32</v>
      </c>
      <c r="P20" s="70" t="s">
        <v>32</v>
      </c>
      <c r="Q20" s="70" t="s">
        <v>32</v>
      </c>
      <c r="R20" s="70" t="s">
        <v>32</v>
      </c>
      <c r="S20" s="70" t="s">
        <v>32</v>
      </c>
      <c r="T20" s="70" t="s">
        <v>32</v>
      </c>
      <c r="U20" s="70">
        <v>165647742</v>
      </c>
      <c r="W20" s="69" t="s">
        <v>45</v>
      </c>
      <c r="X20" s="70" t="s">
        <v>32</v>
      </c>
      <c r="Y20" s="70" t="s">
        <v>32</v>
      </c>
      <c r="Z20" s="70" t="s">
        <v>32</v>
      </c>
      <c r="AA20" s="70" t="s">
        <v>32</v>
      </c>
      <c r="AB20" s="70" t="s">
        <v>32</v>
      </c>
      <c r="AC20" s="70" t="s">
        <v>32</v>
      </c>
      <c r="AD20" s="70" t="s">
        <v>32</v>
      </c>
      <c r="AE20" s="70" t="s">
        <v>32</v>
      </c>
      <c r="AF20" s="70" t="s">
        <v>32</v>
      </c>
      <c r="AH20" s="69" t="s">
        <v>45</v>
      </c>
      <c r="AI20" s="70" t="s">
        <v>32</v>
      </c>
      <c r="AJ20" s="70" t="s">
        <v>32</v>
      </c>
      <c r="AK20" s="70" t="s">
        <v>32</v>
      </c>
      <c r="AL20" s="70" t="s">
        <v>32</v>
      </c>
      <c r="AM20" s="70" t="s">
        <v>32</v>
      </c>
      <c r="AN20" s="70" t="s">
        <v>32</v>
      </c>
      <c r="AO20" s="70" t="s">
        <v>32</v>
      </c>
      <c r="AP20" s="70" t="s">
        <v>32</v>
      </c>
      <c r="AQ20" s="70" t="s">
        <v>32</v>
      </c>
      <c r="AS20" s="69" t="s">
        <v>45</v>
      </c>
      <c r="AT20" s="70" t="s">
        <v>32</v>
      </c>
      <c r="AU20" s="70" t="s">
        <v>32</v>
      </c>
      <c r="AV20" s="70" t="s">
        <v>32</v>
      </c>
      <c r="AW20" s="70" t="s">
        <v>32</v>
      </c>
      <c r="AX20" s="70" t="s">
        <v>32</v>
      </c>
      <c r="AY20" s="70" t="s">
        <v>32</v>
      </c>
      <c r="AZ20" s="70" t="s">
        <v>32</v>
      </c>
      <c r="BA20" s="70" t="s">
        <v>32</v>
      </c>
      <c r="BB20" s="70" t="s">
        <v>32</v>
      </c>
      <c r="BD20" s="69" t="s">
        <v>45</v>
      </c>
      <c r="BE20" s="70" t="s">
        <v>32</v>
      </c>
      <c r="BF20" s="70" t="s">
        <v>32</v>
      </c>
      <c r="BG20" s="70" t="s">
        <v>32</v>
      </c>
      <c r="BH20" s="70" t="s">
        <v>32</v>
      </c>
      <c r="BI20" s="70" t="s">
        <v>32</v>
      </c>
      <c r="BJ20" s="70" t="s">
        <v>32</v>
      </c>
      <c r="BK20" s="70" t="s">
        <v>32</v>
      </c>
      <c r="BL20" s="70" t="s">
        <v>32</v>
      </c>
      <c r="BM20" s="70" t="s">
        <v>32</v>
      </c>
    </row>
    <row r="21" spans="1:65" x14ac:dyDescent="0.15">
      <c r="A21" s="69" t="s">
        <v>46</v>
      </c>
      <c r="B21" s="70" t="s">
        <v>32</v>
      </c>
      <c r="C21" s="70" t="s">
        <v>32</v>
      </c>
      <c r="D21" s="70" t="s">
        <v>32</v>
      </c>
      <c r="E21" s="70" t="s">
        <v>32</v>
      </c>
      <c r="F21" s="70" t="s">
        <v>32</v>
      </c>
      <c r="G21" s="70" t="s">
        <v>32</v>
      </c>
      <c r="H21" s="70" t="s">
        <v>32</v>
      </c>
      <c r="I21" s="70" t="s">
        <v>32</v>
      </c>
      <c r="J21" s="70" t="s">
        <v>32</v>
      </c>
      <c r="L21" s="69" t="s">
        <v>46</v>
      </c>
      <c r="M21" s="70" t="s">
        <v>32</v>
      </c>
      <c r="N21" s="70" t="s">
        <v>32</v>
      </c>
      <c r="O21" s="70" t="s">
        <v>32</v>
      </c>
      <c r="P21" s="70" t="s">
        <v>32</v>
      </c>
      <c r="Q21" s="70" t="s">
        <v>32</v>
      </c>
      <c r="R21" s="70" t="s">
        <v>32</v>
      </c>
      <c r="S21" s="70" t="s">
        <v>32</v>
      </c>
      <c r="T21" s="70" t="s">
        <v>32</v>
      </c>
      <c r="U21" s="70" t="s">
        <v>32</v>
      </c>
      <c r="W21" s="69" t="s">
        <v>46</v>
      </c>
      <c r="X21" s="70" t="s">
        <v>32</v>
      </c>
      <c r="Y21" s="70" t="s">
        <v>32</v>
      </c>
      <c r="Z21" s="70" t="s">
        <v>32</v>
      </c>
      <c r="AA21" s="70" t="s">
        <v>32</v>
      </c>
      <c r="AB21" s="70" t="s">
        <v>32</v>
      </c>
      <c r="AC21" s="70" t="s">
        <v>32</v>
      </c>
      <c r="AD21" s="70" t="s">
        <v>32</v>
      </c>
      <c r="AE21" s="70" t="s">
        <v>32</v>
      </c>
      <c r="AF21" s="70" t="s">
        <v>32</v>
      </c>
      <c r="AH21" s="69" t="s">
        <v>46</v>
      </c>
      <c r="AI21" s="70" t="s">
        <v>32</v>
      </c>
      <c r="AJ21" s="70" t="s">
        <v>32</v>
      </c>
      <c r="AK21" s="70" t="s">
        <v>32</v>
      </c>
      <c r="AL21" s="70" t="s">
        <v>32</v>
      </c>
      <c r="AM21" s="70" t="s">
        <v>32</v>
      </c>
      <c r="AN21" s="70" t="s">
        <v>32</v>
      </c>
      <c r="AO21" s="70" t="s">
        <v>32</v>
      </c>
      <c r="AP21" s="70" t="s">
        <v>32</v>
      </c>
      <c r="AQ21" s="70" t="s">
        <v>32</v>
      </c>
      <c r="AS21" s="69" t="s">
        <v>46</v>
      </c>
      <c r="AT21" s="70" t="s">
        <v>32</v>
      </c>
      <c r="AU21" s="70" t="s">
        <v>32</v>
      </c>
      <c r="AV21" s="70" t="s">
        <v>32</v>
      </c>
      <c r="AW21" s="70" t="s">
        <v>32</v>
      </c>
      <c r="AX21" s="70" t="s">
        <v>32</v>
      </c>
      <c r="AY21" s="70" t="s">
        <v>32</v>
      </c>
      <c r="AZ21" s="70" t="s">
        <v>32</v>
      </c>
      <c r="BA21" s="70" t="s">
        <v>32</v>
      </c>
      <c r="BB21" s="70" t="s">
        <v>32</v>
      </c>
      <c r="BD21" s="69" t="s">
        <v>46</v>
      </c>
      <c r="BE21" s="70" t="s">
        <v>32</v>
      </c>
      <c r="BF21" s="70" t="s">
        <v>32</v>
      </c>
      <c r="BG21" s="70" t="s">
        <v>32</v>
      </c>
      <c r="BH21" s="70" t="s">
        <v>32</v>
      </c>
      <c r="BI21" s="70" t="s">
        <v>32</v>
      </c>
      <c r="BJ21" s="70" t="s">
        <v>32</v>
      </c>
      <c r="BK21" s="70" t="s">
        <v>32</v>
      </c>
      <c r="BL21" s="70" t="s">
        <v>32</v>
      </c>
      <c r="BM21" s="70" t="s">
        <v>32</v>
      </c>
    </row>
    <row r="22" spans="1:65" x14ac:dyDescent="0.15">
      <c r="A22" s="69" t="s">
        <v>47</v>
      </c>
      <c r="B22" s="70" t="s">
        <v>32</v>
      </c>
      <c r="C22" s="70" t="s">
        <v>32</v>
      </c>
      <c r="D22" s="70" t="s">
        <v>32</v>
      </c>
      <c r="E22" s="70" t="s">
        <v>32</v>
      </c>
      <c r="F22" s="70" t="s">
        <v>32</v>
      </c>
      <c r="G22" s="70" t="s">
        <v>32</v>
      </c>
      <c r="H22" s="70" t="s">
        <v>32</v>
      </c>
      <c r="I22" s="70" t="s">
        <v>32</v>
      </c>
      <c r="J22" s="70" t="s">
        <v>32</v>
      </c>
      <c r="L22" s="69" t="s">
        <v>47</v>
      </c>
      <c r="M22" s="70" t="s">
        <v>32</v>
      </c>
      <c r="N22" s="70" t="s">
        <v>32</v>
      </c>
      <c r="O22" s="70" t="s">
        <v>32</v>
      </c>
      <c r="P22" s="70" t="s">
        <v>32</v>
      </c>
      <c r="Q22" s="70" t="s">
        <v>32</v>
      </c>
      <c r="R22" s="70" t="s">
        <v>32</v>
      </c>
      <c r="S22" s="70" t="s">
        <v>32</v>
      </c>
      <c r="T22" s="70" t="s">
        <v>32</v>
      </c>
      <c r="U22" s="70" t="s">
        <v>32</v>
      </c>
      <c r="W22" s="69" t="s">
        <v>47</v>
      </c>
      <c r="X22" s="70" t="s">
        <v>32</v>
      </c>
      <c r="Y22" s="70" t="s">
        <v>32</v>
      </c>
      <c r="Z22" s="70" t="s">
        <v>32</v>
      </c>
      <c r="AA22" s="70" t="s">
        <v>32</v>
      </c>
      <c r="AB22" s="70" t="s">
        <v>32</v>
      </c>
      <c r="AC22" s="70" t="s">
        <v>32</v>
      </c>
      <c r="AD22" s="70" t="s">
        <v>32</v>
      </c>
      <c r="AE22" s="70" t="s">
        <v>32</v>
      </c>
      <c r="AF22" s="70" t="s">
        <v>32</v>
      </c>
      <c r="AH22" s="69" t="s">
        <v>47</v>
      </c>
      <c r="AI22" s="70" t="s">
        <v>32</v>
      </c>
      <c r="AJ22" s="70" t="s">
        <v>32</v>
      </c>
      <c r="AK22" s="70" t="s">
        <v>32</v>
      </c>
      <c r="AL22" s="70" t="s">
        <v>32</v>
      </c>
      <c r="AM22" s="70" t="s">
        <v>32</v>
      </c>
      <c r="AN22" s="70" t="s">
        <v>32</v>
      </c>
      <c r="AO22" s="70" t="s">
        <v>32</v>
      </c>
      <c r="AP22" s="70" t="s">
        <v>32</v>
      </c>
      <c r="AQ22" s="70" t="s">
        <v>32</v>
      </c>
      <c r="AS22" s="69" t="s">
        <v>47</v>
      </c>
      <c r="AT22" s="70" t="s">
        <v>32</v>
      </c>
      <c r="AU22" s="70" t="s">
        <v>32</v>
      </c>
      <c r="AV22" s="70" t="s">
        <v>32</v>
      </c>
      <c r="AW22" s="70" t="s">
        <v>32</v>
      </c>
      <c r="AX22" s="70" t="s">
        <v>32</v>
      </c>
      <c r="AY22" s="70" t="s">
        <v>32</v>
      </c>
      <c r="AZ22" s="70" t="s">
        <v>32</v>
      </c>
      <c r="BA22" s="70" t="s">
        <v>32</v>
      </c>
      <c r="BB22" s="70" t="s">
        <v>32</v>
      </c>
      <c r="BD22" s="69" t="s">
        <v>47</v>
      </c>
      <c r="BE22" s="70" t="s">
        <v>32</v>
      </c>
      <c r="BF22" s="70" t="s">
        <v>32</v>
      </c>
      <c r="BG22" s="70" t="s">
        <v>32</v>
      </c>
      <c r="BH22" s="70" t="s">
        <v>32</v>
      </c>
      <c r="BI22" s="70" t="s">
        <v>32</v>
      </c>
      <c r="BJ22" s="70" t="s">
        <v>32</v>
      </c>
      <c r="BK22" s="70" t="s">
        <v>32</v>
      </c>
      <c r="BL22" s="70" t="s">
        <v>32</v>
      </c>
      <c r="BM22" s="70" t="s">
        <v>32</v>
      </c>
    </row>
    <row r="23" spans="1:65" x14ac:dyDescent="0.15">
      <c r="A23" s="69" t="s">
        <v>48</v>
      </c>
      <c r="B23" s="70" t="s">
        <v>32</v>
      </c>
      <c r="C23" s="70" t="s">
        <v>32</v>
      </c>
      <c r="D23" s="70" t="s">
        <v>32</v>
      </c>
      <c r="E23" s="70" t="s">
        <v>32</v>
      </c>
      <c r="F23" s="70" t="s">
        <v>32</v>
      </c>
      <c r="G23" s="70" t="s">
        <v>32</v>
      </c>
      <c r="H23" s="70" t="s">
        <v>32</v>
      </c>
      <c r="I23" s="70" t="s">
        <v>32</v>
      </c>
      <c r="J23" s="70" t="s">
        <v>32</v>
      </c>
      <c r="L23" s="69" t="s">
        <v>48</v>
      </c>
      <c r="M23" s="70" t="s">
        <v>32</v>
      </c>
      <c r="N23" s="70" t="s">
        <v>32</v>
      </c>
      <c r="O23" s="70" t="s">
        <v>32</v>
      </c>
      <c r="P23" s="70" t="s">
        <v>32</v>
      </c>
      <c r="Q23" s="70" t="s">
        <v>32</v>
      </c>
      <c r="R23" s="70" t="s">
        <v>32</v>
      </c>
      <c r="S23" s="70" t="s">
        <v>32</v>
      </c>
      <c r="T23" s="70" t="s">
        <v>32</v>
      </c>
      <c r="U23" s="70" t="s">
        <v>32</v>
      </c>
      <c r="W23" s="69" t="s">
        <v>48</v>
      </c>
      <c r="X23" s="70" t="s">
        <v>32</v>
      </c>
      <c r="Y23" s="70" t="s">
        <v>32</v>
      </c>
      <c r="Z23" s="70" t="s">
        <v>32</v>
      </c>
      <c r="AA23" s="70" t="s">
        <v>32</v>
      </c>
      <c r="AB23" s="70" t="s">
        <v>32</v>
      </c>
      <c r="AC23" s="70" t="s">
        <v>32</v>
      </c>
      <c r="AD23" s="70" t="s">
        <v>32</v>
      </c>
      <c r="AE23" s="70" t="s">
        <v>32</v>
      </c>
      <c r="AF23" s="70" t="s">
        <v>32</v>
      </c>
      <c r="AH23" s="69" t="s">
        <v>48</v>
      </c>
      <c r="AI23" s="70" t="s">
        <v>32</v>
      </c>
      <c r="AJ23" s="70" t="s">
        <v>32</v>
      </c>
      <c r="AK23" s="70" t="s">
        <v>32</v>
      </c>
      <c r="AL23" s="70" t="s">
        <v>32</v>
      </c>
      <c r="AM23" s="70" t="s">
        <v>32</v>
      </c>
      <c r="AN23" s="70" t="s">
        <v>32</v>
      </c>
      <c r="AO23" s="70" t="s">
        <v>32</v>
      </c>
      <c r="AP23" s="70" t="s">
        <v>32</v>
      </c>
      <c r="AQ23" s="70" t="s">
        <v>32</v>
      </c>
      <c r="AS23" s="69" t="s">
        <v>48</v>
      </c>
      <c r="AT23" s="70" t="s">
        <v>32</v>
      </c>
      <c r="AU23" s="70" t="s">
        <v>32</v>
      </c>
      <c r="AV23" s="70" t="s">
        <v>32</v>
      </c>
      <c r="AW23" s="70" t="s">
        <v>32</v>
      </c>
      <c r="AX23" s="70" t="s">
        <v>32</v>
      </c>
      <c r="AY23" s="70" t="s">
        <v>32</v>
      </c>
      <c r="AZ23" s="70" t="s">
        <v>32</v>
      </c>
      <c r="BA23" s="70" t="s">
        <v>32</v>
      </c>
      <c r="BB23" s="70" t="s">
        <v>32</v>
      </c>
      <c r="BD23" s="69" t="s">
        <v>48</v>
      </c>
      <c r="BE23" s="70" t="s">
        <v>32</v>
      </c>
      <c r="BF23" s="70" t="s">
        <v>32</v>
      </c>
      <c r="BG23" s="70" t="s">
        <v>32</v>
      </c>
      <c r="BH23" s="70" t="s">
        <v>32</v>
      </c>
      <c r="BI23" s="70" t="s">
        <v>32</v>
      </c>
      <c r="BJ23" s="70" t="s">
        <v>32</v>
      </c>
      <c r="BK23" s="70" t="s">
        <v>32</v>
      </c>
      <c r="BL23" s="70" t="s">
        <v>32</v>
      </c>
      <c r="BM23" s="70" t="s">
        <v>32</v>
      </c>
    </row>
    <row r="24" spans="1:65" x14ac:dyDescent="0.15">
      <c r="A24" s="69" t="s">
        <v>49</v>
      </c>
      <c r="B24" s="70">
        <v>5134728964</v>
      </c>
      <c r="C24" s="70" t="s">
        <v>32</v>
      </c>
      <c r="D24" s="70">
        <v>42784982</v>
      </c>
      <c r="E24" s="70" t="s">
        <v>32</v>
      </c>
      <c r="F24" s="70" t="s">
        <v>32</v>
      </c>
      <c r="G24" s="70" t="s">
        <v>32</v>
      </c>
      <c r="H24" s="70" t="s">
        <v>32</v>
      </c>
      <c r="I24" s="70" t="s">
        <v>32</v>
      </c>
      <c r="J24" s="70">
        <v>5177513946</v>
      </c>
      <c r="L24" s="69" t="s">
        <v>49</v>
      </c>
      <c r="M24" s="70">
        <v>5134728964</v>
      </c>
      <c r="N24" s="70" t="s">
        <v>32</v>
      </c>
      <c r="O24" s="70">
        <v>42784982</v>
      </c>
      <c r="P24" s="70" t="s">
        <v>32</v>
      </c>
      <c r="Q24" s="70" t="s">
        <v>32</v>
      </c>
      <c r="R24" s="70" t="s">
        <v>32</v>
      </c>
      <c r="S24" s="70" t="s">
        <v>32</v>
      </c>
      <c r="T24" s="70" t="s">
        <v>32</v>
      </c>
      <c r="U24" s="70">
        <v>5177513946</v>
      </c>
      <c r="W24" s="69" t="s">
        <v>49</v>
      </c>
      <c r="X24" s="70" t="s">
        <v>32</v>
      </c>
      <c r="Y24" s="70" t="s">
        <v>32</v>
      </c>
      <c r="Z24" s="70" t="s">
        <v>32</v>
      </c>
      <c r="AA24" s="70" t="s">
        <v>32</v>
      </c>
      <c r="AB24" s="70" t="s">
        <v>32</v>
      </c>
      <c r="AC24" s="70" t="s">
        <v>32</v>
      </c>
      <c r="AD24" s="70" t="s">
        <v>32</v>
      </c>
      <c r="AE24" s="70" t="s">
        <v>32</v>
      </c>
      <c r="AF24" s="70" t="s">
        <v>32</v>
      </c>
      <c r="AH24" s="69" t="s">
        <v>49</v>
      </c>
      <c r="AI24" s="70" t="s">
        <v>32</v>
      </c>
      <c r="AJ24" s="70" t="s">
        <v>32</v>
      </c>
      <c r="AK24" s="70" t="s">
        <v>32</v>
      </c>
      <c r="AL24" s="70" t="s">
        <v>32</v>
      </c>
      <c r="AM24" s="70" t="s">
        <v>32</v>
      </c>
      <c r="AN24" s="70" t="s">
        <v>32</v>
      </c>
      <c r="AO24" s="70" t="s">
        <v>32</v>
      </c>
      <c r="AP24" s="70" t="s">
        <v>32</v>
      </c>
      <c r="AQ24" s="70" t="s">
        <v>32</v>
      </c>
      <c r="AS24" s="69" t="s">
        <v>49</v>
      </c>
      <c r="AT24" s="70" t="s">
        <v>32</v>
      </c>
      <c r="AU24" s="70" t="s">
        <v>32</v>
      </c>
      <c r="AV24" s="70" t="s">
        <v>32</v>
      </c>
      <c r="AW24" s="70" t="s">
        <v>32</v>
      </c>
      <c r="AX24" s="70" t="s">
        <v>32</v>
      </c>
      <c r="AY24" s="70" t="s">
        <v>32</v>
      </c>
      <c r="AZ24" s="70" t="s">
        <v>32</v>
      </c>
      <c r="BA24" s="70" t="s">
        <v>32</v>
      </c>
      <c r="BB24" s="70" t="s">
        <v>32</v>
      </c>
      <c r="BD24" s="69" t="s">
        <v>49</v>
      </c>
      <c r="BE24" s="70" t="s">
        <v>32</v>
      </c>
      <c r="BF24" s="70" t="s">
        <v>32</v>
      </c>
      <c r="BG24" s="70" t="s">
        <v>32</v>
      </c>
      <c r="BH24" s="70" t="s">
        <v>32</v>
      </c>
      <c r="BI24" s="70" t="s">
        <v>32</v>
      </c>
      <c r="BJ24" s="70" t="s">
        <v>32</v>
      </c>
      <c r="BK24" s="70" t="s">
        <v>32</v>
      </c>
      <c r="BL24" s="70" t="s">
        <v>32</v>
      </c>
      <c r="BM24" s="70" t="s">
        <v>32</v>
      </c>
    </row>
    <row r="25" spans="1:65" x14ac:dyDescent="0.15">
      <c r="A25" s="69" t="s">
        <v>50</v>
      </c>
      <c r="B25" s="70" t="s">
        <v>32</v>
      </c>
      <c r="C25" s="70" t="s">
        <v>32</v>
      </c>
      <c r="D25" s="70" t="s">
        <v>32</v>
      </c>
      <c r="E25" s="70" t="s">
        <v>32</v>
      </c>
      <c r="F25" s="70" t="s">
        <v>32</v>
      </c>
      <c r="G25" s="70" t="s">
        <v>32</v>
      </c>
      <c r="H25" s="70" t="s">
        <v>32</v>
      </c>
      <c r="I25" s="70" t="s">
        <v>32</v>
      </c>
      <c r="J25" s="70" t="s">
        <v>32</v>
      </c>
      <c r="L25" s="69" t="s">
        <v>50</v>
      </c>
      <c r="M25" s="70" t="s">
        <v>32</v>
      </c>
      <c r="N25" s="70" t="s">
        <v>32</v>
      </c>
      <c r="O25" s="70" t="s">
        <v>32</v>
      </c>
      <c r="P25" s="70" t="s">
        <v>32</v>
      </c>
      <c r="Q25" s="70" t="s">
        <v>32</v>
      </c>
      <c r="R25" s="70" t="s">
        <v>32</v>
      </c>
      <c r="S25" s="70" t="s">
        <v>32</v>
      </c>
      <c r="T25" s="70" t="s">
        <v>32</v>
      </c>
      <c r="U25" s="70" t="s">
        <v>32</v>
      </c>
      <c r="W25" s="69" t="s">
        <v>50</v>
      </c>
      <c r="X25" s="70" t="s">
        <v>32</v>
      </c>
      <c r="Y25" s="70" t="s">
        <v>32</v>
      </c>
      <c r="Z25" s="70" t="s">
        <v>32</v>
      </c>
      <c r="AA25" s="70" t="s">
        <v>32</v>
      </c>
      <c r="AB25" s="70" t="s">
        <v>32</v>
      </c>
      <c r="AC25" s="70" t="s">
        <v>32</v>
      </c>
      <c r="AD25" s="70" t="s">
        <v>32</v>
      </c>
      <c r="AE25" s="70" t="s">
        <v>32</v>
      </c>
      <c r="AF25" s="70" t="s">
        <v>32</v>
      </c>
      <c r="AH25" s="69" t="s">
        <v>50</v>
      </c>
      <c r="AI25" s="70" t="s">
        <v>32</v>
      </c>
      <c r="AJ25" s="70" t="s">
        <v>32</v>
      </c>
      <c r="AK25" s="70" t="s">
        <v>32</v>
      </c>
      <c r="AL25" s="70" t="s">
        <v>32</v>
      </c>
      <c r="AM25" s="70" t="s">
        <v>32</v>
      </c>
      <c r="AN25" s="70" t="s">
        <v>32</v>
      </c>
      <c r="AO25" s="70" t="s">
        <v>32</v>
      </c>
      <c r="AP25" s="70" t="s">
        <v>32</v>
      </c>
      <c r="AQ25" s="70" t="s">
        <v>32</v>
      </c>
      <c r="AS25" s="69" t="s">
        <v>50</v>
      </c>
      <c r="AT25" s="70" t="s">
        <v>32</v>
      </c>
      <c r="AU25" s="70" t="s">
        <v>32</v>
      </c>
      <c r="AV25" s="70" t="s">
        <v>32</v>
      </c>
      <c r="AW25" s="70" t="s">
        <v>32</v>
      </c>
      <c r="AX25" s="70" t="s">
        <v>32</v>
      </c>
      <c r="AY25" s="70" t="s">
        <v>32</v>
      </c>
      <c r="AZ25" s="70" t="s">
        <v>32</v>
      </c>
      <c r="BA25" s="70" t="s">
        <v>32</v>
      </c>
      <c r="BB25" s="70" t="s">
        <v>32</v>
      </c>
      <c r="BD25" s="69" t="s">
        <v>50</v>
      </c>
      <c r="BE25" s="70" t="s">
        <v>32</v>
      </c>
      <c r="BF25" s="70" t="s">
        <v>32</v>
      </c>
      <c r="BG25" s="70" t="s">
        <v>32</v>
      </c>
      <c r="BH25" s="70" t="s">
        <v>32</v>
      </c>
      <c r="BI25" s="70" t="s">
        <v>32</v>
      </c>
      <c r="BJ25" s="70" t="s">
        <v>32</v>
      </c>
      <c r="BK25" s="70" t="s">
        <v>32</v>
      </c>
      <c r="BL25" s="70" t="s">
        <v>32</v>
      </c>
      <c r="BM25" s="70" t="s">
        <v>32</v>
      </c>
    </row>
    <row r="26" spans="1:65" x14ac:dyDescent="0.15">
      <c r="A26" s="69" t="s">
        <v>51</v>
      </c>
      <c r="B26" s="70" t="s">
        <v>32</v>
      </c>
      <c r="C26" s="70" t="s">
        <v>32</v>
      </c>
      <c r="D26" s="70" t="s">
        <v>32</v>
      </c>
      <c r="E26" s="70" t="s">
        <v>32</v>
      </c>
      <c r="F26" s="70" t="s">
        <v>32</v>
      </c>
      <c r="G26" s="70" t="s">
        <v>32</v>
      </c>
      <c r="H26" s="70" t="s">
        <v>32</v>
      </c>
      <c r="I26" s="70" t="s">
        <v>32</v>
      </c>
      <c r="J26" s="70" t="s">
        <v>32</v>
      </c>
      <c r="L26" s="69" t="s">
        <v>51</v>
      </c>
      <c r="M26" s="70" t="s">
        <v>32</v>
      </c>
      <c r="N26" s="70" t="s">
        <v>32</v>
      </c>
      <c r="O26" s="70" t="s">
        <v>32</v>
      </c>
      <c r="P26" s="70" t="s">
        <v>32</v>
      </c>
      <c r="Q26" s="70" t="s">
        <v>32</v>
      </c>
      <c r="R26" s="70" t="s">
        <v>32</v>
      </c>
      <c r="S26" s="70" t="s">
        <v>32</v>
      </c>
      <c r="T26" s="70" t="s">
        <v>32</v>
      </c>
      <c r="U26" s="70" t="s">
        <v>32</v>
      </c>
      <c r="W26" s="69" t="s">
        <v>51</v>
      </c>
      <c r="X26" s="70" t="s">
        <v>32</v>
      </c>
      <c r="Y26" s="70" t="s">
        <v>32</v>
      </c>
      <c r="Z26" s="70" t="s">
        <v>32</v>
      </c>
      <c r="AA26" s="70" t="s">
        <v>32</v>
      </c>
      <c r="AB26" s="70" t="s">
        <v>32</v>
      </c>
      <c r="AC26" s="70" t="s">
        <v>32</v>
      </c>
      <c r="AD26" s="70" t="s">
        <v>32</v>
      </c>
      <c r="AE26" s="70" t="s">
        <v>32</v>
      </c>
      <c r="AF26" s="70" t="s">
        <v>32</v>
      </c>
      <c r="AH26" s="69" t="s">
        <v>51</v>
      </c>
      <c r="AI26" s="70" t="s">
        <v>32</v>
      </c>
      <c r="AJ26" s="70" t="s">
        <v>32</v>
      </c>
      <c r="AK26" s="70" t="s">
        <v>32</v>
      </c>
      <c r="AL26" s="70" t="s">
        <v>32</v>
      </c>
      <c r="AM26" s="70" t="s">
        <v>32</v>
      </c>
      <c r="AN26" s="70" t="s">
        <v>32</v>
      </c>
      <c r="AO26" s="70" t="s">
        <v>32</v>
      </c>
      <c r="AP26" s="70" t="s">
        <v>32</v>
      </c>
      <c r="AQ26" s="70" t="s">
        <v>32</v>
      </c>
      <c r="AS26" s="69" t="s">
        <v>51</v>
      </c>
      <c r="AT26" s="70" t="s">
        <v>32</v>
      </c>
      <c r="AU26" s="70" t="s">
        <v>32</v>
      </c>
      <c r="AV26" s="70" t="s">
        <v>32</v>
      </c>
      <c r="AW26" s="70" t="s">
        <v>32</v>
      </c>
      <c r="AX26" s="70" t="s">
        <v>32</v>
      </c>
      <c r="AY26" s="70" t="s">
        <v>32</v>
      </c>
      <c r="AZ26" s="70" t="s">
        <v>32</v>
      </c>
      <c r="BA26" s="70" t="s">
        <v>32</v>
      </c>
      <c r="BB26" s="70" t="s">
        <v>32</v>
      </c>
      <c r="BD26" s="69" t="s">
        <v>51</v>
      </c>
      <c r="BE26" s="70" t="s">
        <v>32</v>
      </c>
      <c r="BF26" s="70" t="s">
        <v>32</v>
      </c>
      <c r="BG26" s="70" t="s">
        <v>32</v>
      </c>
      <c r="BH26" s="70" t="s">
        <v>32</v>
      </c>
      <c r="BI26" s="70" t="s">
        <v>32</v>
      </c>
      <c r="BJ26" s="70" t="s">
        <v>32</v>
      </c>
      <c r="BK26" s="70" t="s">
        <v>32</v>
      </c>
      <c r="BL26" s="70" t="s">
        <v>32</v>
      </c>
      <c r="BM26" s="70" t="s">
        <v>32</v>
      </c>
    </row>
    <row r="27" spans="1:65" x14ac:dyDescent="0.15">
      <c r="A27" s="69" t="s">
        <v>52</v>
      </c>
      <c r="B27" s="70" t="s">
        <v>32</v>
      </c>
      <c r="C27" s="70" t="s">
        <v>32</v>
      </c>
      <c r="D27" s="70" t="s">
        <v>32</v>
      </c>
      <c r="E27" s="70" t="s">
        <v>32</v>
      </c>
      <c r="F27" s="70" t="s">
        <v>32</v>
      </c>
      <c r="G27" s="70" t="s">
        <v>32</v>
      </c>
      <c r="H27" s="70" t="s">
        <v>32</v>
      </c>
      <c r="I27" s="70" t="s">
        <v>32</v>
      </c>
      <c r="J27" s="70" t="s">
        <v>32</v>
      </c>
      <c r="L27" s="69" t="s">
        <v>52</v>
      </c>
      <c r="M27" s="70" t="s">
        <v>32</v>
      </c>
      <c r="N27" s="70" t="s">
        <v>32</v>
      </c>
      <c r="O27" s="70" t="s">
        <v>32</v>
      </c>
      <c r="P27" s="70" t="s">
        <v>32</v>
      </c>
      <c r="Q27" s="70" t="s">
        <v>32</v>
      </c>
      <c r="R27" s="70" t="s">
        <v>32</v>
      </c>
      <c r="S27" s="70" t="s">
        <v>32</v>
      </c>
      <c r="T27" s="70" t="s">
        <v>32</v>
      </c>
      <c r="U27" s="70" t="s">
        <v>32</v>
      </c>
      <c r="W27" s="69" t="s">
        <v>52</v>
      </c>
      <c r="X27" s="70" t="s">
        <v>32</v>
      </c>
      <c r="Y27" s="70" t="s">
        <v>32</v>
      </c>
      <c r="Z27" s="70" t="s">
        <v>32</v>
      </c>
      <c r="AA27" s="70" t="s">
        <v>32</v>
      </c>
      <c r="AB27" s="70" t="s">
        <v>32</v>
      </c>
      <c r="AC27" s="70" t="s">
        <v>32</v>
      </c>
      <c r="AD27" s="70" t="s">
        <v>32</v>
      </c>
      <c r="AE27" s="70" t="s">
        <v>32</v>
      </c>
      <c r="AF27" s="70" t="s">
        <v>32</v>
      </c>
      <c r="AH27" s="69" t="s">
        <v>52</v>
      </c>
      <c r="AI27" s="70" t="s">
        <v>32</v>
      </c>
      <c r="AJ27" s="70" t="s">
        <v>32</v>
      </c>
      <c r="AK27" s="70" t="s">
        <v>32</v>
      </c>
      <c r="AL27" s="70" t="s">
        <v>32</v>
      </c>
      <c r="AM27" s="70" t="s">
        <v>32</v>
      </c>
      <c r="AN27" s="70" t="s">
        <v>32</v>
      </c>
      <c r="AO27" s="70" t="s">
        <v>32</v>
      </c>
      <c r="AP27" s="70" t="s">
        <v>32</v>
      </c>
      <c r="AQ27" s="70" t="s">
        <v>32</v>
      </c>
      <c r="AS27" s="69" t="s">
        <v>52</v>
      </c>
      <c r="AT27" s="70" t="s">
        <v>32</v>
      </c>
      <c r="AU27" s="70" t="s">
        <v>32</v>
      </c>
      <c r="AV27" s="70" t="s">
        <v>32</v>
      </c>
      <c r="AW27" s="70" t="s">
        <v>32</v>
      </c>
      <c r="AX27" s="70" t="s">
        <v>32</v>
      </c>
      <c r="AY27" s="70" t="s">
        <v>32</v>
      </c>
      <c r="AZ27" s="70" t="s">
        <v>32</v>
      </c>
      <c r="BA27" s="70" t="s">
        <v>32</v>
      </c>
      <c r="BB27" s="70" t="s">
        <v>32</v>
      </c>
      <c r="BD27" s="69" t="s">
        <v>52</v>
      </c>
      <c r="BE27" s="70" t="s">
        <v>32</v>
      </c>
      <c r="BF27" s="70" t="s">
        <v>32</v>
      </c>
      <c r="BG27" s="70" t="s">
        <v>32</v>
      </c>
      <c r="BH27" s="70" t="s">
        <v>32</v>
      </c>
      <c r="BI27" s="70" t="s">
        <v>32</v>
      </c>
      <c r="BJ27" s="70" t="s">
        <v>32</v>
      </c>
      <c r="BK27" s="70" t="s">
        <v>32</v>
      </c>
      <c r="BL27" s="70" t="s">
        <v>32</v>
      </c>
      <c r="BM27" s="70" t="s">
        <v>32</v>
      </c>
    </row>
    <row r="28" spans="1:65" x14ac:dyDescent="0.15">
      <c r="A28" s="69" t="s">
        <v>53</v>
      </c>
      <c r="B28" s="70" t="s">
        <v>32</v>
      </c>
      <c r="C28" s="70" t="s">
        <v>32</v>
      </c>
      <c r="D28" s="70" t="s">
        <v>32</v>
      </c>
      <c r="E28" s="70" t="s">
        <v>32</v>
      </c>
      <c r="F28" s="70" t="s">
        <v>32</v>
      </c>
      <c r="G28" s="70" t="s">
        <v>32</v>
      </c>
      <c r="H28" s="70" t="s">
        <v>32</v>
      </c>
      <c r="I28" s="70" t="s">
        <v>32</v>
      </c>
      <c r="J28" s="70" t="s">
        <v>32</v>
      </c>
      <c r="L28" s="69" t="s">
        <v>53</v>
      </c>
      <c r="M28" s="70" t="s">
        <v>32</v>
      </c>
      <c r="N28" s="70" t="s">
        <v>32</v>
      </c>
      <c r="O28" s="70" t="s">
        <v>32</v>
      </c>
      <c r="P28" s="70" t="s">
        <v>32</v>
      </c>
      <c r="Q28" s="70" t="s">
        <v>32</v>
      </c>
      <c r="R28" s="70" t="s">
        <v>32</v>
      </c>
      <c r="S28" s="70" t="s">
        <v>32</v>
      </c>
      <c r="T28" s="70" t="s">
        <v>32</v>
      </c>
      <c r="U28" s="70" t="s">
        <v>32</v>
      </c>
      <c r="W28" s="69" t="s">
        <v>53</v>
      </c>
      <c r="X28" s="70" t="s">
        <v>32</v>
      </c>
      <c r="Y28" s="70" t="s">
        <v>32</v>
      </c>
      <c r="Z28" s="70" t="s">
        <v>32</v>
      </c>
      <c r="AA28" s="70" t="s">
        <v>32</v>
      </c>
      <c r="AB28" s="70" t="s">
        <v>32</v>
      </c>
      <c r="AC28" s="70" t="s">
        <v>32</v>
      </c>
      <c r="AD28" s="70" t="s">
        <v>32</v>
      </c>
      <c r="AE28" s="70" t="s">
        <v>32</v>
      </c>
      <c r="AF28" s="70" t="s">
        <v>32</v>
      </c>
      <c r="AH28" s="69" t="s">
        <v>53</v>
      </c>
      <c r="AI28" s="70" t="s">
        <v>32</v>
      </c>
      <c r="AJ28" s="70" t="s">
        <v>32</v>
      </c>
      <c r="AK28" s="70" t="s">
        <v>32</v>
      </c>
      <c r="AL28" s="70" t="s">
        <v>32</v>
      </c>
      <c r="AM28" s="70" t="s">
        <v>32</v>
      </c>
      <c r="AN28" s="70" t="s">
        <v>32</v>
      </c>
      <c r="AO28" s="70" t="s">
        <v>32</v>
      </c>
      <c r="AP28" s="70" t="s">
        <v>32</v>
      </c>
      <c r="AQ28" s="70" t="s">
        <v>32</v>
      </c>
      <c r="AS28" s="69" t="s">
        <v>53</v>
      </c>
      <c r="AT28" s="70" t="s">
        <v>32</v>
      </c>
      <c r="AU28" s="70" t="s">
        <v>32</v>
      </c>
      <c r="AV28" s="70" t="s">
        <v>32</v>
      </c>
      <c r="AW28" s="70" t="s">
        <v>32</v>
      </c>
      <c r="AX28" s="70" t="s">
        <v>32</v>
      </c>
      <c r="AY28" s="70" t="s">
        <v>32</v>
      </c>
      <c r="AZ28" s="70" t="s">
        <v>32</v>
      </c>
      <c r="BA28" s="70" t="s">
        <v>32</v>
      </c>
      <c r="BB28" s="70" t="s">
        <v>32</v>
      </c>
      <c r="BD28" s="69" t="s">
        <v>53</v>
      </c>
      <c r="BE28" s="70" t="s">
        <v>32</v>
      </c>
      <c r="BF28" s="70" t="s">
        <v>32</v>
      </c>
      <c r="BG28" s="70" t="s">
        <v>32</v>
      </c>
      <c r="BH28" s="70" t="s">
        <v>32</v>
      </c>
      <c r="BI28" s="70" t="s">
        <v>32</v>
      </c>
      <c r="BJ28" s="70" t="s">
        <v>32</v>
      </c>
      <c r="BK28" s="70" t="s">
        <v>32</v>
      </c>
      <c r="BL28" s="70" t="s">
        <v>32</v>
      </c>
      <c r="BM28" s="70" t="s">
        <v>32</v>
      </c>
    </row>
    <row r="29" spans="1:65" x14ac:dyDescent="0.15">
      <c r="A29" s="69" t="s">
        <v>54</v>
      </c>
      <c r="B29" s="70" t="s">
        <v>32</v>
      </c>
      <c r="C29" s="70" t="s">
        <v>32</v>
      </c>
      <c r="D29" s="70" t="s">
        <v>32</v>
      </c>
      <c r="E29" s="70" t="s">
        <v>32</v>
      </c>
      <c r="F29" s="70" t="s">
        <v>32</v>
      </c>
      <c r="G29" s="70" t="s">
        <v>32</v>
      </c>
      <c r="H29" s="70" t="s">
        <v>32</v>
      </c>
      <c r="I29" s="70" t="s">
        <v>32</v>
      </c>
      <c r="J29" s="70" t="s">
        <v>32</v>
      </c>
      <c r="L29" s="69" t="s">
        <v>54</v>
      </c>
      <c r="M29" s="70" t="s">
        <v>32</v>
      </c>
      <c r="N29" s="70" t="s">
        <v>32</v>
      </c>
      <c r="O29" s="70" t="s">
        <v>32</v>
      </c>
      <c r="P29" s="70" t="s">
        <v>32</v>
      </c>
      <c r="Q29" s="70" t="s">
        <v>32</v>
      </c>
      <c r="R29" s="70" t="s">
        <v>32</v>
      </c>
      <c r="S29" s="70" t="s">
        <v>32</v>
      </c>
      <c r="T29" s="70" t="s">
        <v>32</v>
      </c>
      <c r="U29" s="70" t="s">
        <v>32</v>
      </c>
      <c r="W29" s="69" t="s">
        <v>54</v>
      </c>
      <c r="X29" s="70" t="s">
        <v>32</v>
      </c>
      <c r="Y29" s="70" t="s">
        <v>32</v>
      </c>
      <c r="Z29" s="70" t="s">
        <v>32</v>
      </c>
      <c r="AA29" s="70" t="s">
        <v>32</v>
      </c>
      <c r="AB29" s="70" t="s">
        <v>32</v>
      </c>
      <c r="AC29" s="70" t="s">
        <v>32</v>
      </c>
      <c r="AD29" s="70" t="s">
        <v>32</v>
      </c>
      <c r="AE29" s="70" t="s">
        <v>32</v>
      </c>
      <c r="AF29" s="70" t="s">
        <v>32</v>
      </c>
      <c r="AH29" s="69" t="s">
        <v>54</v>
      </c>
      <c r="AI29" s="70" t="s">
        <v>32</v>
      </c>
      <c r="AJ29" s="70" t="s">
        <v>32</v>
      </c>
      <c r="AK29" s="70" t="s">
        <v>32</v>
      </c>
      <c r="AL29" s="70" t="s">
        <v>32</v>
      </c>
      <c r="AM29" s="70" t="s">
        <v>32</v>
      </c>
      <c r="AN29" s="70" t="s">
        <v>32</v>
      </c>
      <c r="AO29" s="70" t="s">
        <v>32</v>
      </c>
      <c r="AP29" s="70" t="s">
        <v>32</v>
      </c>
      <c r="AQ29" s="70" t="s">
        <v>32</v>
      </c>
      <c r="AS29" s="69" t="s">
        <v>54</v>
      </c>
      <c r="AT29" s="70" t="s">
        <v>32</v>
      </c>
      <c r="AU29" s="70" t="s">
        <v>32</v>
      </c>
      <c r="AV29" s="70" t="s">
        <v>32</v>
      </c>
      <c r="AW29" s="70" t="s">
        <v>32</v>
      </c>
      <c r="AX29" s="70" t="s">
        <v>32</v>
      </c>
      <c r="AY29" s="70" t="s">
        <v>32</v>
      </c>
      <c r="AZ29" s="70" t="s">
        <v>32</v>
      </c>
      <c r="BA29" s="70" t="s">
        <v>32</v>
      </c>
      <c r="BB29" s="70" t="s">
        <v>32</v>
      </c>
      <c r="BD29" s="69" t="s">
        <v>54</v>
      </c>
      <c r="BE29" s="70" t="s">
        <v>32</v>
      </c>
      <c r="BF29" s="70" t="s">
        <v>32</v>
      </c>
      <c r="BG29" s="70" t="s">
        <v>32</v>
      </c>
      <c r="BH29" s="70" t="s">
        <v>32</v>
      </c>
      <c r="BI29" s="70" t="s">
        <v>32</v>
      </c>
      <c r="BJ29" s="70" t="s">
        <v>32</v>
      </c>
      <c r="BK29" s="70" t="s">
        <v>32</v>
      </c>
      <c r="BL29" s="70" t="s">
        <v>32</v>
      </c>
      <c r="BM29" s="70" t="s">
        <v>32</v>
      </c>
    </row>
    <row r="30" spans="1:65" x14ac:dyDescent="0.15">
      <c r="A30" s="69" t="s">
        <v>55</v>
      </c>
      <c r="B30" s="70" t="s">
        <v>32</v>
      </c>
      <c r="C30" s="70" t="s">
        <v>32</v>
      </c>
      <c r="D30" s="70" t="s">
        <v>32</v>
      </c>
      <c r="E30" s="70" t="s">
        <v>32</v>
      </c>
      <c r="F30" s="70" t="s">
        <v>32</v>
      </c>
      <c r="G30" s="70" t="s">
        <v>32</v>
      </c>
      <c r="H30" s="70" t="s">
        <v>32</v>
      </c>
      <c r="I30" s="70" t="s">
        <v>32</v>
      </c>
      <c r="J30" s="70" t="s">
        <v>32</v>
      </c>
      <c r="L30" s="69" t="s">
        <v>55</v>
      </c>
      <c r="M30" s="70" t="s">
        <v>32</v>
      </c>
      <c r="N30" s="70" t="s">
        <v>32</v>
      </c>
      <c r="O30" s="70" t="s">
        <v>32</v>
      </c>
      <c r="P30" s="70" t="s">
        <v>32</v>
      </c>
      <c r="Q30" s="70" t="s">
        <v>32</v>
      </c>
      <c r="R30" s="70" t="s">
        <v>32</v>
      </c>
      <c r="S30" s="70" t="s">
        <v>32</v>
      </c>
      <c r="T30" s="70" t="s">
        <v>32</v>
      </c>
      <c r="U30" s="70" t="s">
        <v>32</v>
      </c>
      <c r="W30" s="69" t="s">
        <v>55</v>
      </c>
      <c r="X30" s="70" t="s">
        <v>32</v>
      </c>
      <c r="Y30" s="70" t="s">
        <v>32</v>
      </c>
      <c r="Z30" s="70" t="s">
        <v>32</v>
      </c>
      <c r="AA30" s="70" t="s">
        <v>32</v>
      </c>
      <c r="AB30" s="70" t="s">
        <v>32</v>
      </c>
      <c r="AC30" s="70" t="s">
        <v>32</v>
      </c>
      <c r="AD30" s="70" t="s">
        <v>32</v>
      </c>
      <c r="AE30" s="70" t="s">
        <v>32</v>
      </c>
      <c r="AF30" s="70" t="s">
        <v>32</v>
      </c>
      <c r="AH30" s="69" t="s">
        <v>55</v>
      </c>
      <c r="AI30" s="70" t="s">
        <v>32</v>
      </c>
      <c r="AJ30" s="70" t="s">
        <v>32</v>
      </c>
      <c r="AK30" s="70" t="s">
        <v>32</v>
      </c>
      <c r="AL30" s="70" t="s">
        <v>32</v>
      </c>
      <c r="AM30" s="70" t="s">
        <v>32</v>
      </c>
      <c r="AN30" s="70" t="s">
        <v>32</v>
      </c>
      <c r="AO30" s="70" t="s">
        <v>32</v>
      </c>
      <c r="AP30" s="70" t="s">
        <v>32</v>
      </c>
      <c r="AQ30" s="70" t="s">
        <v>32</v>
      </c>
      <c r="AS30" s="69" t="s">
        <v>55</v>
      </c>
      <c r="AT30" s="70" t="s">
        <v>32</v>
      </c>
      <c r="AU30" s="70" t="s">
        <v>32</v>
      </c>
      <c r="AV30" s="70" t="s">
        <v>32</v>
      </c>
      <c r="AW30" s="70" t="s">
        <v>32</v>
      </c>
      <c r="AX30" s="70" t="s">
        <v>32</v>
      </c>
      <c r="AY30" s="70" t="s">
        <v>32</v>
      </c>
      <c r="AZ30" s="70" t="s">
        <v>32</v>
      </c>
      <c r="BA30" s="70" t="s">
        <v>32</v>
      </c>
      <c r="BB30" s="70" t="s">
        <v>32</v>
      </c>
      <c r="BD30" s="69" t="s">
        <v>55</v>
      </c>
      <c r="BE30" s="70" t="s">
        <v>32</v>
      </c>
      <c r="BF30" s="70" t="s">
        <v>32</v>
      </c>
      <c r="BG30" s="70" t="s">
        <v>32</v>
      </c>
      <c r="BH30" s="70" t="s">
        <v>32</v>
      </c>
      <c r="BI30" s="70" t="s">
        <v>32</v>
      </c>
      <c r="BJ30" s="70" t="s">
        <v>32</v>
      </c>
      <c r="BK30" s="70" t="s">
        <v>32</v>
      </c>
      <c r="BL30" s="70" t="s">
        <v>32</v>
      </c>
      <c r="BM30" s="70" t="s">
        <v>32</v>
      </c>
    </row>
    <row r="31" spans="1:65" x14ac:dyDescent="0.15">
      <c r="A31" s="69" t="s">
        <v>56</v>
      </c>
      <c r="B31" s="70" t="s">
        <v>32</v>
      </c>
      <c r="C31" s="70" t="s">
        <v>32</v>
      </c>
      <c r="D31" s="70" t="s">
        <v>32</v>
      </c>
      <c r="E31" s="70" t="s">
        <v>32</v>
      </c>
      <c r="F31" s="70" t="s">
        <v>32</v>
      </c>
      <c r="G31" s="70" t="s">
        <v>32</v>
      </c>
      <c r="H31" s="70" t="s">
        <v>32</v>
      </c>
      <c r="I31" s="70" t="s">
        <v>32</v>
      </c>
      <c r="J31" s="70" t="s">
        <v>32</v>
      </c>
      <c r="L31" s="69" t="s">
        <v>56</v>
      </c>
      <c r="M31" s="70" t="s">
        <v>32</v>
      </c>
      <c r="N31" s="70" t="s">
        <v>32</v>
      </c>
      <c r="O31" s="70" t="s">
        <v>32</v>
      </c>
      <c r="P31" s="70" t="s">
        <v>32</v>
      </c>
      <c r="Q31" s="70" t="s">
        <v>32</v>
      </c>
      <c r="R31" s="70" t="s">
        <v>32</v>
      </c>
      <c r="S31" s="70" t="s">
        <v>32</v>
      </c>
      <c r="T31" s="70" t="s">
        <v>32</v>
      </c>
      <c r="U31" s="70" t="s">
        <v>32</v>
      </c>
      <c r="W31" s="69" t="s">
        <v>56</v>
      </c>
      <c r="X31" s="70" t="s">
        <v>32</v>
      </c>
      <c r="Y31" s="70" t="s">
        <v>32</v>
      </c>
      <c r="Z31" s="70" t="s">
        <v>32</v>
      </c>
      <c r="AA31" s="70" t="s">
        <v>32</v>
      </c>
      <c r="AB31" s="70" t="s">
        <v>32</v>
      </c>
      <c r="AC31" s="70" t="s">
        <v>32</v>
      </c>
      <c r="AD31" s="70" t="s">
        <v>32</v>
      </c>
      <c r="AE31" s="70" t="s">
        <v>32</v>
      </c>
      <c r="AF31" s="70" t="s">
        <v>32</v>
      </c>
      <c r="AH31" s="69" t="s">
        <v>56</v>
      </c>
      <c r="AI31" s="70" t="s">
        <v>32</v>
      </c>
      <c r="AJ31" s="70" t="s">
        <v>32</v>
      </c>
      <c r="AK31" s="70" t="s">
        <v>32</v>
      </c>
      <c r="AL31" s="70" t="s">
        <v>32</v>
      </c>
      <c r="AM31" s="70" t="s">
        <v>32</v>
      </c>
      <c r="AN31" s="70" t="s">
        <v>32</v>
      </c>
      <c r="AO31" s="70" t="s">
        <v>32</v>
      </c>
      <c r="AP31" s="70" t="s">
        <v>32</v>
      </c>
      <c r="AQ31" s="70" t="s">
        <v>32</v>
      </c>
      <c r="AS31" s="69" t="s">
        <v>56</v>
      </c>
      <c r="AT31" s="70" t="s">
        <v>32</v>
      </c>
      <c r="AU31" s="70" t="s">
        <v>32</v>
      </c>
      <c r="AV31" s="70" t="s">
        <v>32</v>
      </c>
      <c r="AW31" s="70" t="s">
        <v>32</v>
      </c>
      <c r="AX31" s="70" t="s">
        <v>32</v>
      </c>
      <c r="AY31" s="70" t="s">
        <v>32</v>
      </c>
      <c r="AZ31" s="70" t="s">
        <v>32</v>
      </c>
      <c r="BA31" s="70" t="s">
        <v>32</v>
      </c>
      <c r="BB31" s="70" t="s">
        <v>32</v>
      </c>
      <c r="BD31" s="69" t="s">
        <v>56</v>
      </c>
      <c r="BE31" s="70" t="s">
        <v>32</v>
      </c>
      <c r="BF31" s="70" t="s">
        <v>32</v>
      </c>
      <c r="BG31" s="70" t="s">
        <v>32</v>
      </c>
      <c r="BH31" s="70" t="s">
        <v>32</v>
      </c>
      <c r="BI31" s="70" t="s">
        <v>32</v>
      </c>
      <c r="BJ31" s="70" t="s">
        <v>32</v>
      </c>
      <c r="BK31" s="70" t="s">
        <v>32</v>
      </c>
      <c r="BL31" s="70" t="s">
        <v>32</v>
      </c>
      <c r="BM31" s="70" t="s">
        <v>32</v>
      </c>
    </row>
    <row r="32" spans="1:65" x14ac:dyDescent="0.15">
      <c r="A32" s="69" t="s">
        <v>57</v>
      </c>
      <c r="B32" s="70" t="s">
        <v>32</v>
      </c>
      <c r="C32" s="70" t="s">
        <v>32</v>
      </c>
      <c r="D32" s="70" t="s">
        <v>32</v>
      </c>
      <c r="E32" s="70" t="s">
        <v>32</v>
      </c>
      <c r="F32" s="70" t="s">
        <v>32</v>
      </c>
      <c r="G32" s="70" t="s">
        <v>32</v>
      </c>
      <c r="H32" s="70" t="s">
        <v>32</v>
      </c>
      <c r="I32" s="70" t="s">
        <v>32</v>
      </c>
      <c r="J32" s="70" t="s">
        <v>32</v>
      </c>
      <c r="L32" s="69" t="s">
        <v>57</v>
      </c>
      <c r="M32" s="70" t="s">
        <v>32</v>
      </c>
      <c r="N32" s="70" t="s">
        <v>32</v>
      </c>
      <c r="O32" s="70" t="s">
        <v>32</v>
      </c>
      <c r="P32" s="70" t="s">
        <v>32</v>
      </c>
      <c r="Q32" s="70" t="s">
        <v>32</v>
      </c>
      <c r="R32" s="70" t="s">
        <v>32</v>
      </c>
      <c r="S32" s="70" t="s">
        <v>32</v>
      </c>
      <c r="T32" s="70" t="s">
        <v>32</v>
      </c>
      <c r="U32" s="70" t="s">
        <v>32</v>
      </c>
      <c r="W32" s="69" t="s">
        <v>57</v>
      </c>
      <c r="X32" s="70" t="s">
        <v>32</v>
      </c>
      <c r="Y32" s="70" t="s">
        <v>32</v>
      </c>
      <c r="Z32" s="70" t="s">
        <v>32</v>
      </c>
      <c r="AA32" s="70" t="s">
        <v>32</v>
      </c>
      <c r="AB32" s="70" t="s">
        <v>32</v>
      </c>
      <c r="AC32" s="70" t="s">
        <v>32</v>
      </c>
      <c r="AD32" s="70" t="s">
        <v>32</v>
      </c>
      <c r="AE32" s="70" t="s">
        <v>32</v>
      </c>
      <c r="AF32" s="70" t="s">
        <v>32</v>
      </c>
      <c r="AH32" s="69" t="s">
        <v>57</v>
      </c>
      <c r="AI32" s="70" t="s">
        <v>32</v>
      </c>
      <c r="AJ32" s="70" t="s">
        <v>32</v>
      </c>
      <c r="AK32" s="70" t="s">
        <v>32</v>
      </c>
      <c r="AL32" s="70" t="s">
        <v>32</v>
      </c>
      <c r="AM32" s="70" t="s">
        <v>32</v>
      </c>
      <c r="AN32" s="70" t="s">
        <v>32</v>
      </c>
      <c r="AO32" s="70" t="s">
        <v>32</v>
      </c>
      <c r="AP32" s="70" t="s">
        <v>32</v>
      </c>
      <c r="AQ32" s="70" t="s">
        <v>32</v>
      </c>
      <c r="AS32" s="69" t="s">
        <v>57</v>
      </c>
      <c r="AT32" s="70" t="s">
        <v>32</v>
      </c>
      <c r="AU32" s="70" t="s">
        <v>32</v>
      </c>
      <c r="AV32" s="70" t="s">
        <v>32</v>
      </c>
      <c r="AW32" s="70" t="s">
        <v>32</v>
      </c>
      <c r="AX32" s="70" t="s">
        <v>32</v>
      </c>
      <c r="AY32" s="70" t="s">
        <v>32</v>
      </c>
      <c r="AZ32" s="70" t="s">
        <v>32</v>
      </c>
      <c r="BA32" s="70" t="s">
        <v>32</v>
      </c>
      <c r="BB32" s="70" t="s">
        <v>32</v>
      </c>
      <c r="BD32" s="69" t="s">
        <v>57</v>
      </c>
      <c r="BE32" s="70" t="s">
        <v>32</v>
      </c>
      <c r="BF32" s="70" t="s">
        <v>32</v>
      </c>
      <c r="BG32" s="70" t="s">
        <v>32</v>
      </c>
      <c r="BH32" s="70" t="s">
        <v>32</v>
      </c>
      <c r="BI32" s="70" t="s">
        <v>32</v>
      </c>
      <c r="BJ32" s="70" t="s">
        <v>32</v>
      </c>
      <c r="BK32" s="70" t="s">
        <v>32</v>
      </c>
      <c r="BL32" s="70" t="s">
        <v>32</v>
      </c>
      <c r="BM32" s="70" t="s">
        <v>32</v>
      </c>
    </row>
    <row r="33" spans="1:65" x14ac:dyDescent="0.15">
      <c r="A33" s="69" t="s">
        <v>58</v>
      </c>
      <c r="B33" s="70" t="s">
        <v>32</v>
      </c>
      <c r="C33" s="70" t="s">
        <v>32</v>
      </c>
      <c r="D33" s="70" t="s">
        <v>32</v>
      </c>
      <c r="E33" s="70" t="s">
        <v>32</v>
      </c>
      <c r="F33" s="70" t="s">
        <v>32</v>
      </c>
      <c r="G33" s="70" t="s">
        <v>32</v>
      </c>
      <c r="H33" s="70" t="s">
        <v>32</v>
      </c>
      <c r="I33" s="70" t="s">
        <v>32</v>
      </c>
      <c r="J33" s="70" t="s">
        <v>32</v>
      </c>
      <c r="L33" s="69" t="s">
        <v>58</v>
      </c>
      <c r="M33" s="70" t="s">
        <v>32</v>
      </c>
      <c r="N33" s="70" t="s">
        <v>32</v>
      </c>
      <c r="O33" s="70" t="s">
        <v>32</v>
      </c>
      <c r="P33" s="70" t="s">
        <v>32</v>
      </c>
      <c r="Q33" s="70" t="s">
        <v>32</v>
      </c>
      <c r="R33" s="70" t="s">
        <v>32</v>
      </c>
      <c r="S33" s="70" t="s">
        <v>32</v>
      </c>
      <c r="T33" s="70" t="s">
        <v>32</v>
      </c>
      <c r="U33" s="70" t="s">
        <v>32</v>
      </c>
      <c r="W33" s="69" t="s">
        <v>58</v>
      </c>
      <c r="X33" s="70" t="s">
        <v>32</v>
      </c>
      <c r="Y33" s="70" t="s">
        <v>32</v>
      </c>
      <c r="Z33" s="70" t="s">
        <v>32</v>
      </c>
      <c r="AA33" s="70" t="s">
        <v>32</v>
      </c>
      <c r="AB33" s="70" t="s">
        <v>32</v>
      </c>
      <c r="AC33" s="70" t="s">
        <v>32</v>
      </c>
      <c r="AD33" s="70" t="s">
        <v>32</v>
      </c>
      <c r="AE33" s="70" t="s">
        <v>32</v>
      </c>
      <c r="AF33" s="70" t="s">
        <v>32</v>
      </c>
      <c r="AH33" s="69" t="s">
        <v>58</v>
      </c>
      <c r="AI33" s="70" t="s">
        <v>32</v>
      </c>
      <c r="AJ33" s="70" t="s">
        <v>32</v>
      </c>
      <c r="AK33" s="70" t="s">
        <v>32</v>
      </c>
      <c r="AL33" s="70" t="s">
        <v>32</v>
      </c>
      <c r="AM33" s="70" t="s">
        <v>32</v>
      </c>
      <c r="AN33" s="70" t="s">
        <v>32</v>
      </c>
      <c r="AO33" s="70" t="s">
        <v>32</v>
      </c>
      <c r="AP33" s="70" t="s">
        <v>32</v>
      </c>
      <c r="AQ33" s="70" t="s">
        <v>32</v>
      </c>
      <c r="AS33" s="69" t="s">
        <v>58</v>
      </c>
      <c r="AT33" s="70" t="s">
        <v>32</v>
      </c>
      <c r="AU33" s="70" t="s">
        <v>32</v>
      </c>
      <c r="AV33" s="70" t="s">
        <v>32</v>
      </c>
      <c r="AW33" s="70" t="s">
        <v>32</v>
      </c>
      <c r="AX33" s="70" t="s">
        <v>32</v>
      </c>
      <c r="AY33" s="70" t="s">
        <v>32</v>
      </c>
      <c r="AZ33" s="70" t="s">
        <v>32</v>
      </c>
      <c r="BA33" s="70" t="s">
        <v>32</v>
      </c>
      <c r="BB33" s="70" t="s">
        <v>32</v>
      </c>
      <c r="BD33" s="69" t="s">
        <v>58</v>
      </c>
      <c r="BE33" s="70" t="s">
        <v>32</v>
      </c>
      <c r="BF33" s="70" t="s">
        <v>32</v>
      </c>
      <c r="BG33" s="70" t="s">
        <v>32</v>
      </c>
      <c r="BH33" s="70" t="s">
        <v>32</v>
      </c>
      <c r="BI33" s="70" t="s">
        <v>32</v>
      </c>
      <c r="BJ33" s="70" t="s">
        <v>32</v>
      </c>
      <c r="BK33" s="70" t="s">
        <v>32</v>
      </c>
      <c r="BL33" s="70" t="s">
        <v>32</v>
      </c>
      <c r="BM33" s="70" t="s">
        <v>32</v>
      </c>
    </row>
    <row r="34" spans="1:65" x14ac:dyDescent="0.15">
      <c r="A34" s="69" t="s">
        <v>59</v>
      </c>
      <c r="B34" s="70">
        <v>5885000</v>
      </c>
      <c r="C34" s="70" t="s">
        <v>32</v>
      </c>
      <c r="D34" s="70" t="s">
        <v>32</v>
      </c>
      <c r="E34" s="70" t="s">
        <v>32</v>
      </c>
      <c r="F34" s="70" t="s">
        <v>32</v>
      </c>
      <c r="G34" s="70" t="s">
        <v>32</v>
      </c>
      <c r="H34" s="70" t="s">
        <v>32</v>
      </c>
      <c r="I34" s="70" t="s">
        <v>32</v>
      </c>
      <c r="J34" s="70">
        <v>5885000</v>
      </c>
      <c r="L34" s="69" t="s">
        <v>59</v>
      </c>
      <c r="M34" s="70">
        <v>5885000</v>
      </c>
      <c r="N34" s="70" t="s">
        <v>32</v>
      </c>
      <c r="O34" s="70" t="s">
        <v>32</v>
      </c>
      <c r="P34" s="70" t="s">
        <v>32</v>
      </c>
      <c r="Q34" s="70" t="s">
        <v>32</v>
      </c>
      <c r="R34" s="70" t="s">
        <v>32</v>
      </c>
      <c r="S34" s="70" t="s">
        <v>32</v>
      </c>
      <c r="T34" s="70" t="s">
        <v>32</v>
      </c>
      <c r="U34" s="70">
        <v>5885000</v>
      </c>
      <c r="W34" s="69" t="s">
        <v>59</v>
      </c>
      <c r="X34" s="70" t="s">
        <v>32</v>
      </c>
      <c r="Y34" s="70" t="s">
        <v>32</v>
      </c>
      <c r="Z34" s="70" t="s">
        <v>32</v>
      </c>
      <c r="AA34" s="70" t="s">
        <v>32</v>
      </c>
      <c r="AB34" s="70" t="s">
        <v>32</v>
      </c>
      <c r="AC34" s="70" t="s">
        <v>32</v>
      </c>
      <c r="AD34" s="70" t="s">
        <v>32</v>
      </c>
      <c r="AE34" s="70" t="s">
        <v>32</v>
      </c>
      <c r="AF34" s="70" t="s">
        <v>32</v>
      </c>
      <c r="AH34" s="69" t="s">
        <v>59</v>
      </c>
      <c r="AI34" s="70" t="s">
        <v>32</v>
      </c>
      <c r="AJ34" s="70" t="s">
        <v>32</v>
      </c>
      <c r="AK34" s="70" t="s">
        <v>32</v>
      </c>
      <c r="AL34" s="70" t="s">
        <v>32</v>
      </c>
      <c r="AM34" s="70" t="s">
        <v>32</v>
      </c>
      <c r="AN34" s="70" t="s">
        <v>32</v>
      </c>
      <c r="AO34" s="70" t="s">
        <v>32</v>
      </c>
      <c r="AP34" s="70" t="s">
        <v>32</v>
      </c>
      <c r="AQ34" s="70" t="s">
        <v>32</v>
      </c>
      <c r="AS34" s="69" t="s">
        <v>59</v>
      </c>
      <c r="AT34" s="70" t="s">
        <v>32</v>
      </c>
      <c r="AU34" s="70" t="s">
        <v>32</v>
      </c>
      <c r="AV34" s="70" t="s">
        <v>32</v>
      </c>
      <c r="AW34" s="70" t="s">
        <v>32</v>
      </c>
      <c r="AX34" s="70" t="s">
        <v>32</v>
      </c>
      <c r="AY34" s="70" t="s">
        <v>32</v>
      </c>
      <c r="AZ34" s="70" t="s">
        <v>32</v>
      </c>
      <c r="BA34" s="70" t="s">
        <v>32</v>
      </c>
      <c r="BB34" s="70" t="s">
        <v>32</v>
      </c>
      <c r="BD34" s="69" t="s">
        <v>59</v>
      </c>
      <c r="BE34" s="70" t="s">
        <v>32</v>
      </c>
      <c r="BF34" s="70" t="s">
        <v>32</v>
      </c>
      <c r="BG34" s="70" t="s">
        <v>32</v>
      </c>
      <c r="BH34" s="70" t="s">
        <v>32</v>
      </c>
      <c r="BI34" s="70" t="s">
        <v>32</v>
      </c>
      <c r="BJ34" s="70" t="s">
        <v>32</v>
      </c>
      <c r="BK34" s="70" t="s">
        <v>32</v>
      </c>
      <c r="BL34" s="70" t="s">
        <v>32</v>
      </c>
      <c r="BM34" s="70" t="s">
        <v>32</v>
      </c>
    </row>
    <row r="35" spans="1:65" x14ac:dyDescent="0.15">
      <c r="A35" s="69" t="s">
        <v>60</v>
      </c>
      <c r="B35" s="70" t="s">
        <v>32</v>
      </c>
      <c r="C35" s="70" t="s">
        <v>32</v>
      </c>
      <c r="D35" s="70" t="s">
        <v>32</v>
      </c>
      <c r="E35" s="70" t="s">
        <v>32</v>
      </c>
      <c r="F35" s="70" t="s">
        <v>32</v>
      </c>
      <c r="G35" s="70" t="s">
        <v>32</v>
      </c>
      <c r="H35" s="70" t="s">
        <v>32</v>
      </c>
      <c r="I35" s="70" t="s">
        <v>32</v>
      </c>
      <c r="J35" s="70" t="s">
        <v>32</v>
      </c>
      <c r="L35" s="69" t="s">
        <v>60</v>
      </c>
      <c r="M35" s="70" t="s">
        <v>32</v>
      </c>
      <c r="N35" s="70" t="s">
        <v>32</v>
      </c>
      <c r="O35" s="70" t="s">
        <v>32</v>
      </c>
      <c r="P35" s="70" t="s">
        <v>32</v>
      </c>
      <c r="Q35" s="70" t="s">
        <v>32</v>
      </c>
      <c r="R35" s="70" t="s">
        <v>32</v>
      </c>
      <c r="S35" s="70" t="s">
        <v>32</v>
      </c>
      <c r="T35" s="70" t="s">
        <v>32</v>
      </c>
      <c r="U35" s="70" t="s">
        <v>32</v>
      </c>
      <c r="W35" s="69" t="s">
        <v>60</v>
      </c>
      <c r="X35" s="70" t="s">
        <v>32</v>
      </c>
      <c r="Y35" s="70" t="s">
        <v>32</v>
      </c>
      <c r="Z35" s="70" t="s">
        <v>32</v>
      </c>
      <c r="AA35" s="70" t="s">
        <v>32</v>
      </c>
      <c r="AB35" s="70" t="s">
        <v>32</v>
      </c>
      <c r="AC35" s="70" t="s">
        <v>32</v>
      </c>
      <c r="AD35" s="70" t="s">
        <v>32</v>
      </c>
      <c r="AE35" s="70" t="s">
        <v>32</v>
      </c>
      <c r="AF35" s="70" t="s">
        <v>32</v>
      </c>
      <c r="AH35" s="69" t="s">
        <v>60</v>
      </c>
      <c r="AI35" s="70" t="s">
        <v>32</v>
      </c>
      <c r="AJ35" s="70" t="s">
        <v>32</v>
      </c>
      <c r="AK35" s="70" t="s">
        <v>32</v>
      </c>
      <c r="AL35" s="70" t="s">
        <v>32</v>
      </c>
      <c r="AM35" s="70" t="s">
        <v>32</v>
      </c>
      <c r="AN35" s="70" t="s">
        <v>32</v>
      </c>
      <c r="AO35" s="70" t="s">
        <v>32</v>
      </c>
      <c r="AP35" s="70" t="s">
        <v>32</v>
      </c>
      <c r="AQ35" s="70" t="s">
        <v>32</v>
      </c>
      <c r="AS35" s="69" t="s">
        <v>60</v>
      </c>
      <c r="AT35" s="70" t="s">
        <v>32</v>
      </c>
      <c r="AU35" s="70" t="s">
        <v>32</v>
      </c>
      <c r="AV35" s="70" t="s">
        <v>32</v>
      </c>
      <c r="AW35" s="70" t="s">
        <v>32</v>
      </c>
      <c r="AX35" s="70" t="s">
        <v>32</v>
      </c>
      <c r="AY35" s="70" t="s">
        <v>32</v>
      </c>
      <c r="AZ35" s="70" t="s">
        <v>32</v>
      </c>
      <c r="BA35" s="70" t="s">
        <v>32</v>
      </c>
      <c r="BB35" s="70" t="s">
        <v>32</v>
      </c>
      <c r="BD35" s="69" t="s">
        <v>60</v>
      </c>
      <c r="BE35" s="70" t="s">
        <v>32</v>
      </c>
      <c r="BF35" s="70" t="s">
        <v>32</v>
      </c>
      <c r="BG35" s="70" t="s">
        <v>32</v>
      </c>
      <c r="BH35" s="70" t="s">
        <v>32</v>
      </c>
      <c r="BI35" s="70" t="s">
        <v>32</v>
      </c>
      <c r="BJ35" s="70" t="s">
        <v>32</v>
      </c>
      <c r="BK35" s="70" t="s">
        <v>32</v>
      </c>
      <c r="BL35" s="70" t="s">
        <v>32</v>
      </c>
      <c r="BM35" s="70" t="s">
        <v>32</v>
      </c>
    </row>
    <row r="36" spans="1:65" x14ac:dyDescent="0.15">
      <c r="A36" s="69" t="s">
        <v>61</v>
      </c>
      <c r="B36" s="70" t="s">
        <v>32</v>
      </c>
      <c r="C36" s="70" t="s">
        <v>32</v>
      </c>
      <c r="D36" s="70" t="s">
        <v>32</v>
      </c>
      <c r="E36" s="70" t="s">
        <v>32</v>
      </c>
      <c r="F36" s="70" t="s">
        <v>32</v>
      </c>
      <c r="G36" s="70" t="s">
        <v>32</v>
      </c>
      <c r="H36" s="70" t="s">
        <v>32</v>
      </c>
      <c r="I36" s="70" t="s">
        <v>32</v>
      </c>
      <c r="J36" s="70" t="s">
        <v>32</v>
      </c>
      <c r="L36" s="69" t="s">
        <v>61</v>
      </c>
      <c r="M36" s="70" t="s">
        <v>32</v>
      </c>
      <c r="N36" s="70" t="s">
        <v>32</v>
      </c>
      <c r="O36" s="70" t="s">
        <v>32</v>
      </c>
      <c r="P36" s="70" t="s">
        <v>32</v>
      </c>
      <c r="Q36" s="70" t="s">
        <v>32</v>
      </c>
      <c r="R36" s="70" t="s">
        <v>32</v>
      </c>
      <c r="S36" s="70" t="s">
        <v>32</v>
      </c>
      <c r="T36" s="70" t="s">
        <v>32</v>
      </c>
      <c r="U36" s="70" t="s">
        <v>32</v>
      </c>
      <c r="W36" s="69" t="s">
        <v>61</v>
      </c>
      <c r="X36" s="70" t="s">
        <v>32</v>
      </c>
      <c r="Y36" s="70" t="s">
        <v>32</v>
      </c>
      <c r="Z36" s="70" t="s">
        <v>32</v>
      </c>
      <c r="AA36" s="70" t="s">
        <v>32</v>
      </c>
      <c r="AB36" s="70" t="s">
        <v>32</v>
      </c>
      <c r="AC36" s="70" t="s">
        <v>32</v>
      </c>
      <c r="AD36" s="70" t="s">
        <v>32</v>
      </c>
      <c r="AE36" s="70" t="s">
        <v>32</v>
      </c>
      <c r="AF36" s="70" t="s">
        <v>32</v>
      </c>
      <c r="AH36" s="69" t="s">
        <v>61</v>
      </c>
      <c r="AI36" s="70" t="s">
        <v>32</v>
      </c>
      <c r="AJ36" s="70" t="s">
        <v>32</v>
      </c>
      <c r="AK36" s="70" t="s">
        <v>32</v>
      </c>
      <c r="AL36" s="70" t="s">
        <v>32</v>
      </c>
      <c r="AM36" s="70" t="s">
        <v>32</v>
      </c>
      <c r="AN36" s="70" t="s">
        <v>32</v>
      </c>
      <c r="AO36" s="70" t="s">
        <v>32</v>
      </c>
      <c r="AP36" s="70" t="s">
        <v>32</v>
      </c>
      <c r="AQ36" s="70" t="s">
        <v>32</v>
      </c>
      <c r="AS36" s="69" t="s">
        <v>61</v>
      </c>
      <c r="AT36" s="70" t="s">
        <v>32</v>
      </c>
      <c r="AU36" s="70" t="s">
        <v>32</v>
      </c>
      <c r="AV36" s="70" t="s">
        <v>32</v>
      </c>
      <c r="AW36" s="70" t="s">
        <v>32</v>
      </c>
      <c r="AX36" s="70" t="s">
        <v>32</v>
      </c>
      <c r="AY36" s="70" t="s">
        <v>32</v>
      </c>
      <c r="AZ36" s="70" t="s">
        <v>32</v>
      </c>
      <c r="BA36" s="70" t="s">
        <v>32</v>
      </c>
      <c r="BB36" s="70" t="s">
        <v>32</v>
      </c>
      <c r="BD36" s="69" t="s">
        <v>61</v>
      </c>
      <c r="BE36" s="70" t="s">
        <v>32</v>
      </c>
      <c r="BF36" s="70" t="s">
        <v>32</v>
      </c>
      <c r="BG36" s="70" t="s">
        <v>32</v>
      </c>
      <c r="BH36" s="70" t="s">
        <v>32</v>
      </c>
      <c r="BI36" s="70" t="s">
        <v>32</v>
      </c>
      <c r="BJ36" s="70" t="s">
        <v>32</v>
      </c>
      <c r="BK36" s="70" t="s">
        <v>32</v>
      </c>
      <c r="BL36" s="70" t="s">
        <v>32</v>
      </c>
      <c r="BM36" s="70" t="s">
        <v>32</v>
      </c>
    </row>
    <row r="37" spans="1:65" x14ac:dyDescent="0.15">
      <c r="A37" s="69" t="s">
        <v>62</v>
      </c>
      <c r="B37" s="70" t="s">
        <v>32</v>
      </c>
      <c r="C37" s="70" t="s">
        <v>32</v>
      </c>
      <c r="D37" s="70" t="s">
        <v>32</v>
      </c>
      <c r="E37" s="70" t="s">
        <v>32</v>
      </c>
      <c r="F37" s="70" t="s">
        <v>32</v>
      </c>
      <c r="G37" s="70" t="s">
        <v>32</v>
      </c>
      <c r="H37" s="70" t="s">
        <v>32</v>
      </c>
      <c r="I37" s="70" t="s">
        <v>32</v>
      </c>
      <c r="J37" s="70" t="s">
        <v>32</v>
      </c>
      <c r="L37" s="69" t="s">
        <v>62</v>
      </c>
      <c r="M37" s="70" t="s">
        <v>32</v>
      </c>
      <c r="N37" s="70" t="s">
        <v>32</v>
      </c>
      <c r="O37" s="70" t="s">
        <v>32</v>
      </c>
      <c r="P37" s="70" t="s">
        <v>32</v>
      </c>
      <c r="Q37" s="70" t="s">
        <v>32</v>
      </c>
      <c r="R37" s="70" t="s">
        <v>32</v>
      </c>
      <c r="S37" s="70" t="s">
        <v>32</v>
      </c>
      <c r="T37" s="70" t="s">
        <v>32</v>
      </c>
      <c r="U37" s="70" t="s">
        <v>32</v>
      </c>
      <c r="W37" s="69" t="s">
        <v>62</v>
      </c>
      <c r="X37" s="70" t="s">
        <v>32</v>
      </c>
      <c r="Y37" s="70" t="s">
        <v>32</v>
      </c>
      <c r="Z37" s="70" t="s">
        <v>32</v>
      </c>
      <c r="AA37" s="70" t="s">
        <v>32</v>
      </c>
      <c r="AB37" s="70" t="s">
        <v>32</v>
      </c>
      <c r="AC37" s="70" t="s">
        <v>32</v>
      </c>
      <c r="AD37" s="70" t="s">
        <v>32</v>
      </c>
      <c r="AE37" s="70" t="s">
        <v>32</v>
      </c>
      <c r="AF37" s="70" t="s">
        <v>32</v>
      </c>
      <c r="AH37" s="69" t="s">
        <v>62</v>
      </c>
      <c r="AI37" s="70" t="s">
        <v>32</v>
      </c>
      <c r="AJ37" s="70" t="s">
        <v>32</v>
      </c>
      <c r="AK37" s="70" t="s">
        <v>32</v>
      </c>
      <c r="AL37" s="70" t="s">
        <v>32</v>
      </c>
      <c r="AM37" s="70" t="s">
        <v>32</v>
      </c>
      <c r="AN37" s="70" t="s">
        <v>32</v>
      </c>
      <c r="AO37" s="70" t="s">
        <v>32</v>
      </c>
      <c r="AP37" s="70" t="s">
        <v>32</v>
      </c>
      <c r="AQ37" s="70" t="s">
        <v>32</v>
      </c>
      <c r="AS37" s="69" t="s">
        <v>62</v>
      </c>
      <c r="AT37" s="70" t="s">
        <v>32</v>
      </c>
      <c r="AU37" s="70" t="s">
        <v>32</v>
      </c>
      <c r="AV37" s="70" t="s">
        <v>32</v>
      </c>
      <c r="AW37" s="70" t="s">
        <v>32</v>
      </c>
      <c r="AX37" s="70" t="s">
        <v>32</v>
      </c>
      <c r="AY37" s="70" t="s">
        <v>32</v>
      </c>
      <c r="AZ37" s="70" t="s">
        <v>32</v>
      </c>
      <c r="BA37" s="70" t="s">
        <v>32</v>
      </c>
      <c r="BB37" s="70" t="s">
        <v>32</v>
      </c>
      <c r="BD37" s="69" t="s">
        <v>62</v>
      </c>
      <c r="BE37" s="70" t="s">
        <v>32</v>
      </c>
      <c r="BF37" s="70" t="s">
        <v>32</v>
      </c>
      <c r="BG37" s="70" t="s">
        <v>32</v>
      </c>
      <c r="BH37" s="70" t="s">
        <v>32</v>
      </c>
      <c r="BI37" s="70" t="s">
        <v>32</v>
      </c>
      <c r="BJ37" s="70" t="s">
        <v>32</v>
      </c>
      <c r="BK37" s="70" t="s">
        <v>32</v>
      </c>
      <c r="BL37" s="70" t="s">
        <v>32</v>
      </c>
      <c r="BM37" s="70" t="s">
        <v>32</v>
      </c>
    </row>
    <row r="38" spans="1:65" x14ac:dyDescent="0.15">
      <c r="A38" s="69" t="s">
        <v>63</v>
      </c>
      <c r="B38" s="70">
        <v>18633430</v>
      </c>
      <c r="C38" s="70" t="s">
        <v>32</v>
      </c>
      <c r="D38" s="70" t="s">
        <v>32</v>
      </c>
      <c r="E38" s="70" t="s">
        <v>32</v>
      </c>
      <c r="F38" s="70" t="s">
        <v>32</v>
      </c>
      <c r="G38" s="70" t="s">
        <v>32</v>
      </c>
      <c r="H38" s="70" t="s">
        <v>32</v>
      </c>
      <c r="I38" s="70" t="s">
        <v>32</v>
      </c>
      <c r="J38" s="70">
        <v>18633430</v>
      </c>
      <c r="L38" s="69" t="s">
        <v>63</v>
      </c>
      <c r="M38" s="70">
        <v>18633430</v>
      </c>
      <c r="N38" s="70" t="s">
        <v>32</v>
      </c>
      <c r="O38" s="70" t="s">
        <v>32</v>
      </c>
      <c r="P38" s="70" t="s">
        <v>32</v>
      </c>
      <c r="Q38" s="70" t="s">
        <v>32</v>
      </c>
      <c r="R38" s="70" t="s">
        <v>32</v>
      </c>
      <c r="S38" s="70" t="s">
        <v>32</v>
      </c>
      <c r="T38" s="70" t="s">
        <v>32</v>
      </c>
      <c r="U38" s="70">
        <v>18633430</v>
      </c>
      <c r="W38" s="69" t="s">
        <v>63</v>
      </c>
      <c r="X38" s="70" t="s">
        <v>32</v>
      </c>
      <c r="Y38" s="70" t="s">
        <v>32</v>
      </c>
      <c r="Z38" s="70" t="s">
        <v>32</v>
      </c>
      <c r="AA38" s="70" t="s">
        <v>32</v>
      </c>
      <c r="AB38" s="70" t="s">
        <v>32</v>
      </c>
      <c r="AC38" s="70" t="s">
        <v>32</v>
      </c>
      <c r="AD38" s="70" t="s">
        <v>32</v>
      </c>
      <c r="AE38" s="70" t="s">
        <v>32</v>
      </c>
      <c r="AF38" s="70" t="s">
        <v>32</v>
      </c>
      <c r="AH38" s="69" t="s">
        <v>63</v>
      </c>
      <c r="AI38" s="70" t="s">
        <v>32</v>
      </c>
      <c r="AJ38" s="70" t="s">
        <v>32</v>
      </c>
      <c r="AK38" s="70" t="s">
        <v>32</v>
      </c>
      <c r="AL38" s="70" t="s">
        <v>32</v>
      </c>
      <c r="AM38" s="70" t="s">
        <v>32</v>
      </c>
      <c r="AN38" s="70" t="s">
        <v>32</v>
      </c>
      <c r="AO38" s="70" t="s">
        <v>32</v>
      </c>
      <c r="AP38" s="70" t="s">
        <v>32</v>
      </c>
      <c r="AQ38" s="70" t="s">
        <v>32</v>
      </c>
      <c r="AS38" s="69" t="s">
        <v>63</v>
      </c>
      <c r="AT38" s="70" t="s">
        <v>32</v>
      </c>
      <c r="AU38" s="70" t="s">
        <v>32</v>
      </c>
      <c r="AV38" s="70" t="s">
        <v>32</v>
      </c>
      <c r="AW38" s="70" t="s">
        <v>32</v>
      </c>
      <c r="AX38" s="70" t="s">
        <v>32</v>
      </c>
      <c r="AY38" s="70" t="s">
        <v>32</v>
      </c>
      <c r="AZ38" s="70" t="s">
        <v>32</v>
      </c>
      <c r="BA38" s="70" t="s">
        <v>32</v>
      </c>
      <c r="BB38" s="70" t="s">
        <v>32</v>
      </c>
      <c r="BD38" s="69" t="s">
        <v>63</v>
      </c>
      <c r="BE38" s="70" t="s">
        <v>32</v>
      </c>
      <c r="BF38" s="70" t="s">
        <v>32</v>
      </c>
      <c r="BG38" s="70" t="s">
        <v>32</v>
      </c>
      <c r="BH38" s="70" t="s">
        <v>32</v>
      </c>
      <c r="BI38" s="70" t="s">
        <v>32</v>
      </c>
      <c r="BJ38" s="70" t="s">
        <v>32</v>
      </c>
      <c r="BK38" s="70" t="s">
        <v>32</v>
      </c>
      <c r="BL38" s="70" t="s">
        <v>32</v>
      </c>
      <c r="BM38" s="70" t="s">
        <v>32</v>
      </c>
    </row>
    <row r="39" spans="1:65" x14ac:dyDescent="0.15">
      <c r="A39" s="69" t="s">
        <v>64</v>
      </c>
      <c r="B39" s="70" t="s">
        <v>32</v>
      </c>
      <c r="C39" s="70" t="s">
        <v>32</v>
      </c>
      <c r="D39" s="70" t="s">
        <v>32</v>
      </c>
      <c r="E39" s="70" t="s">
        <v>32</v>
      </c>
      <c r="F39" s="70" t="s">
        <v>32</v>
      </c>
      <c r="G39" s="70" t="s">
        <v>32</v>
      </c>
      <c r="H39" s="70" t="s">
        <v>32</v>
      </c>
      <c r="I39" s="70" t="s">
        <v>32</v>
      </c>
      <c r="J39" s="70" t="s">
        <v>32</v>
      </c>
      <c r="L39" s="69" t="s">
        <v>64</v>
      </c>
      <c r="M39" s="70" t="s">
        <v>32</v>
      </c>
      <c r="N39" s="70" t="s">
        <v>32</v>
      </c>
      <c r="O39" s="70" t="s">
        <v>32</v>
      </c>
      <c r="P39" s="70" t="s">
        <v>32</v>
      </c>
      <c r="Q39" s="70" t="s">
        <v>32</v>
      </c>
      <c r="R39" s="70" t="s">
        <v>32</v>
      </c>
      <c r="S39" s="70" t="s">
        <v>32</v>
      </c>
      <c r="T39" s="70" t="s">
        <v>32</v>
      </c>
      <c r="U39" s="70" t="s">
        <v>32</v>
      </c>
      <c r="W39" s="69" t="s">
        <v>64</v>
      </c>
      <c r="X39" s="70" t="s">
        <v>32</v>
      </c>
      <c r="Y39" s="70" t="s">
        <v>32</v>
      </c>
      <c r="Z39" s="70" t="s">
        <v>32</v>
      </c>
      <c r="AA39" s="70" t="s">
        <v>32</v>
      </c>
      <c r="AB39" s="70" t="s">
        <v>32</v>
      </c>
      <c r="AC39" s="70" t="s">
        <v>32</v>
      </c>
      <c r="AD39" s="70" t="s">
        <v>32</v>
      </c>
      <c r="AE39" s="70" t="s">
        <v>32</v>
      </c>
      <c r="AF39" s="70" t="s">
        <v>32</v>
      </c>
      <c r="AH39" s="69" t="s">
        <v>64</v>
      </c>
      <c r="AI39" s="70" t="s">
        <v>32</v>
      </c>
      <c r="AJ39" s="70" t="s">
        <v>32</v>
      </c>
      <c r="AK39" s="70" t="s">
        <v>32</v>
      </c>
      <c r="AL39" s="70" t="s">
        <v>32</v>
      </c>
      <c r="AM39" s="70" t="s">
        <v>32</v>
      </c>
      <c r="AN39" s="70" t="s">
        <v>32</v>
      </c>
      <c r="AO39" s="70" t="s">
        <v>32</v>
      </c>
      <c r="AP39" s="70" t="s">
        <v>32</v>
      </c>
      <c r="AQ39" s="70" t="s">
        <v>32</v>
      </c>
      <c r="AS39" s="69" t="s">
        <v>64</v>
      </c>
      <c r="AT39" s="70" t="s">
        <v>32</v>
      </c>
      <c r="AU39" s="70" t="s">
        <v>32</v>
      </c>
      <c r="AV39" s="70" t="s">
        <v>32</v>
      </c>
      <c r="AW39" s="70" t="s">
        <v>32</v>
      </c>
      <c r="AX39" s="70" t="s">
        <v>32</v>
      </c>
      <c r="AY39" s="70" t="s">
        <v>32</v>
      </c>
      <c r="AZ39" s="70" t="s">
        <v>32</v>
      </c>
      <c r="BA39" s="70" t="s">
        <v>32</v>
      </c>
      <c r="BB39" s="70" t="s">
        <v>32</v>
      </c>
      <c r="BD39" s="69" t="s">
        <v>64</v>
      </c>
      <c r="BE39" s="70" t="s">
        <v>32</v>
      </c>
      <c r="BF39" s="70" t="s">
        <v>32</v>
      </c>
      <c r="BG39" s="70" t="s">
        <v>32</v>
      </c>
      <c r="BH39" s="70" t="s">
        <v>32</v>
      </c>
      <c r="BI39" s="70" t="s">
        <v>32</v>
      </c>
      <c r="BJ39" s="70" t="s">
        <v>32</v>
      </c>
      <c r="BK39" s="70" t="s">
        <v>32</v>
      </c>
      <c r="BL39" s="70" t="s">
        <v>32</v>
      </c>
      <c r="BM39" s="70" t="s">
        <v>32</v>
      </c>
    </row>
    <row r="40" spans="1:65" x14ac:dyDescent="0.15">
      <c r="A40" s="69" t="s">
        <v>65</v>
      </c>
      <c r="B40" s="70" t="s">
        <v>32</v>
      </c>
      <c r="C40" s="70" t="s">
        <v>32</v>
      </c>
      <c r="D40" s="70" t="s">
        <v>32</v>
      </c>
      <c r="E40" s="70" t="s">
        <v>32</v>
      </c>
      <c r="F40" s="70" t="s">
        <v>32</v>
      </c>
      <c r="G40" s="70" t="s">
        <v>32</v>
      </c>
      <c r="H40" s="70" t="s">
        <v>32</v>
      </c>
      <c r="I40" s="70" t="s">
        <v>32</v>
      </c>
      <c r="J40" s="70" t="s">
        <v>32</v>
      </c>
      <c r="L40" s="69" t="s">
        <v>65</v>
      </c>
      <c r="M40" s="70" t="s">
        <v>32</v>
      </c>
      <c r="N40" s="70" t="s">
        <v>32</v>
      </c>
      <c r="O40" s="70" t="s">
        <v>32</v>
      </c>
      <c r="P40" s="70" t="s">
        <v>32</v>
      </c>
      <c r="Q40" s="70" t="s">
        <v>32</v>
      </c>
      <c r="R40" s="70" t="s">
        <v>32</v>
      </c>
      <c r="S40" s="70" t="s">
        <v>32</v>
      </c>
      <c r="T40" s="70" t="s">
        <v>32</v>
      </c>
      <c r="U40" s="70" t="s">
        <v>32</v>
      </c>
      <c r="W40" s="69" t="s">
        <v>65</v>
      </c>
      <c r="X40" s="70" t="s">
        <v>32</v>
      </c>
      <c r="Y40" s="70" t="s">
        <v>32</v>
      </c>
      <c r="Z40" s="70" t="s">
        <v>32</v>
      </c>
      <c r="AA40" s="70" t="s">
        <v>32</v>
      </c>
      <c r="AB40" s="70" t="s">
        <v>32</v>
      </c>
      <c r="AC40" s="70" t="s">
        <v>32</v>
      </c>
      <c r="AD40" s="70" t="s">
        <v>32</v>
      </c>
      <c r="AE40" s="70" t="s">
        <v>32</v>
      </c>
      <c r="AF40" s="70" t="s">
        <v>32</v>
      </c>
      <c r="AH40" s="69" t="s">
        <v>65</v>
      </c>
      <c r="AI40" s="70" t="s">
        <v>32</v>
      </c>
      <c r="AJ40" s="70" t="s">
        <v>32</v>
      </c>
      <c r="AK40" s="70" t="s">
        <v>32</v>
      </c>
      <c r="AL40" s="70" t="s">
        <v>32</v>
      </c>
      <c r="AM40" s="70" t="s">
        <v>32</v>
      </c>
      <c r="AN40" s="70" t="s">
        <v>32</v>
      </c>
      <c r="AO40" s="70" t="s">
        <v>32</v>
      </c>
      <c r="AP40" s="70" t="s">
        <v>32</v>
      </c>
      <c r="AQ40" s="70" t="s">
        <v>32</v>
      </c>
      <c r="AS40" s="69" t="s">
        <v>65</v>
      </c>
      <c r="AT40" s="70" t="s">
        <v>32</v>
      </c>
      <c r="AU40" s="70" t="s">
        <v>32</v>
      </c>
      <c r="AV40" s="70" t="s">
        <v>32</v>
      </c>
      <c r="AW40" s="70" t="s">
        <v>32</v>
      </c>
      <c r="AX40" s="70" t="s">
        <v>32</v>
      </c>
      <c r="AY40" s="70" t="s">
        <v>32</v>
      </c>
      <c r="AZ40" s="70" t="s">
        <v>32</v>
      </c>
      <c r="BA40" s="70" t="s">
        <v>32</v>
      </c>
      <c r="BB40" s="70" t="s">
        <v>32</v>
      </c>
      <c r="BD40" s="69" t="s">
        <v>65</v>
      </c>
      <c r="BE40" s="70" t="s">
        <v>32</v>
      </c>
      <c r="BF40" s="70" t="s">
        <v>32</v>
      </c>
      <c r="BG40" s="70" t="s">
        <v>32</v>
      </c>
      <c r="BH40" s="70" t="s">
        <v>32</v>
      </c>
      <c r="BI40" s="70" t="s">
        <v>32</v>
      </c>
      <c r="BJ40" s="70" t="s">
        <v>32</v>
      </c>
      <c r="BK40" s="70" t="s">
        <v>32</v>
      </c>
      <c r="BL40" s="70" t="s">
        <v>32</v>
      </c>
      <c r="BM40" s="70" t="s">
        <v>32</v>
      </c>
    </row>
    <row r="41" spans="1:65" x14ac:dyDescent="0.15">
      <c r="A41" s="69" t="s">
        <v>66</v>
      </c>
      <c r="B41" s="70" t="s">
        <v>32</v>
      </c>
      <c r="C41" s="70" t="s">
        <v>32</v>
      </c>
      <c r="D41" s="70" t="s">
        <v>32</v>
      </c>
      <c r="E41" s="70" t="s">
        <v>32</v>
      </c>
      <c r="F41" s="70" t="s">
        <v>32</v>
      </c>
      <c r="G41" s="70" t="s">
        <v>32</v>
      </c>
      <c r="H41" s="70" t="s">
        <v>32</v>
      </c>
      <c r="I41" s="70" t="s">
        <v>32</v>
      </c>
      <c r="J41" s="70" t="s">
        <v>32</v>
      </c>
      <c r="L41" s="69" t="s">
        <v>66</v>
      </c>
      <c r="M41" s="70" t="s">
        <v>32</v>
      </c>
      <c r="N41" s="70" t="s">
        <v>32</v>
      </c>
      <c r="O41" s="70" t="s">
        <v>32</v>
      </c>
      <c r="P41" s="70" t="s">
        <v>32</v>
      </c>
      <c r="Q41" s="70" t="s">
        <v>32</v>
      </c>
      <c r="R41" s="70" t="s">
        <v>32</v>
      </c>
      <c r="S41" s="70" t="s">
        <v>32</v>
      </c>
      <c r="T41" s="70" t="s">
        <v>32</v>
      </c>
      <c r="U41" s="70" t="s">
        <v>32</v>
      </c>
      <c r="W41" s="69" t="s">
        <v>66</v>
      </c>
      <c r="X41" s="70" t="s">
        <v>32</v>
      </c>
      <c r="Y41" s="70" t="s">
        <v>32</v>
      </c>
      <c r="Z41" s="70" t="s">
        <v>32</v>
      </c>
      <c r="AA41" s="70" t="s">
        <v>32</v>
      </c>
      <c r="AB41" s="70" t="s">
        <v>32</v>
      </c>
      <c r="AC41" s="70" t="s">
        <v>32</v>
      </c>
      <c r="AD41" s="70" t="s">
        <v>32</v>
      </c>
      <c r="AE41" s="70" t="s">
        <v>32</v>
      </c>
      <c r="AF41" s="70" t="s">
        <v>32</v>
      </c>
      <c r="AH41" s="69" t="s">
        <v>66</v>
      </c>
      <c r="AI41" s="70" t="s">
        <v>32</v>
      </c>
      <c r="AJ41" s="70" t="s">
        <v>32</v>
      </c>
      <c r="AK41" s="70" t="s">
        <v>32</v>
      </c>
      <c r="AL41" s="70" t="s">
        <v>32</v>
      </c>
      <c r="AM41" s="70" t="s">
        <v>32</v>
      </c>
      <c r="AN41" s="70" t="s">
        <v>32</v>
      </c>
      <c r="AO41" s="70" t="s">
        <v>32</v>
      </c>
      <c r="AP41" s="70" t="s">
        <v>32</v>
      </c>
      <c r="AQ41" s="70" t="s">
        <v>32</v>
      </c>
      <c r="AS41" s="69" t="s">
        <v>66</v>
      </c>
      <c r="AT41" s="70" t="s">
        <v>32</v>
      </c>
      <c r="AU41" s="70" t="s">
        <v>32</v>
      </c>
      <c r="AV41" s="70" t="s">
        <v>32</v>
      </c>
      <c r="AW41" s="70" t="s">
        <v>32</v>
      </c>
      <c r="AX41" s="70" t="s">
        <v>32</v>
      </c>
      <c r="AY41" s="70" t="s">
        <v>32</v>
      </c>
      <c r="AZ41" s="70" t="s">
        <v>32</v>
      </c>
      <c r="BA41" s="70" t="s">
        <v>32</v>
      </c>
      <c r="BB41" s="70" t="s">
        <v>32</v>
      </c>
      <c r="BD41" s="69" t="s">
        <v>66</v>
      </c>
      <c r="BE41" s="70" t="s">
        <v>32</v>
      </c>
      <c r="BF41" s="70" t="s">
        <v>32</v>
      </c>
      <c r="BG41" s="70" t="s">
        <v>32</v>
      </c>
      <c r="BH41" s="70" t="s">
        <v>32</v>
      </c>
      <c r="BI41" s="70" t="s">
        <v>32</v>
      </c>
      <c r="BJ41" s="70" t="s">
        <v>32</v>
      </c>
      <c r="BK41" s="70" t="s">
        <v>32</v>
      </c>
      <c r="BL41" s="70" t="s">
        <v>32</v>
      </c>
      <c r="BM41" s="70" t="s">
        <v>32</v>
      </c>
    </row>
    <row r="42" spans="1:65" x14ac:dyDescent="0.15">
      <c r="A42" s="69" t="s">
        <v>67</v>
      </c>
      <c r="B42" s="70" t="s">
        <v>32</v>
      </c>
      <c r="C42" s="70" t="s">
        <v>32</v>
      </c>
      <c r="D42" s="70" t="s">
        <v>32</v>
      </c>
      <c r="E42" s="70" t="s">
        <v>32</v>
      </c>
      <c r="F42" s="70" t="s">
        <v>32</v>
      </c>
      <c r="G42" s="70" t="s">
        <v>32</v>
      </c>
      <c r="H42" s="70" t="s">
        <v>32</v>
      </c>
      <c r="I42" s="70" t="s">
        <v>32</v>
      </c>
      <c r="J42" s="70" t="s">
        <v>32</v>
      </c>
      <c r="L42" s="69" t="s">
        <v>67</v>
      </c>
      <c r="M42" s="70" t="s">
        <v>32</v>
      </c>
      <c r="N42" s="70" t="s">
        <v>32</v>
      </c>
      <c r="O42" s="70" t="s">
        <v>32</v>
      </c>
      <c r="P42" s="70" t="s">
        <v>32</v>
      </c>
      <c r="Q42" s="70" t="s">
        <v>32</v>
      </c>
      <c r="R42" s="70" t="s">
        <v>32</v>
      </c>
      <c r="S42" s="70" t="s">
        <v>32</v>
      </c>
      <c r="T42" s="70" t="s">
        <v>32</v>
      </c>
      <c r="U42" s="70" t="s">
        <v>32</v>
      </c>
      <c r="W42" s="69" t="s">
        <v>67</v>
      </c>
      <c r="X42" s="70" t="s">
        <v>32</v>
      </c>
      <c r="Y42" s="70" t="s">
        <v>32</v>
      </c>
      <c r="Z42" s="70" t="s">
        <v>32</v>
      </c>
      <c r="AA42" s="70" t="s">
        <v>32</v>
      </c>
      <c r="AB42" s="70" t="s">
        <v>32</v>
      </c>
      <c r="AC42" s="70" t="s">
        <v>32</v>
      </c>
      <c r="AD42" s="70" t="s">
        <v>32</v>
      </c>
      <c r="AE42" s="70" t="s">
        <v>32</v>
      </c>
      <c r="AF42" s="70" t="s">
        <v>32</v>
      </c>
      <c r="AH42" s="69" t="s">
        <v>67</v>
      </c>
      <c r="AI42" s="70" t="s">
        <v>32</v>
      </c>
      <c r="AJ42" s="70" t="s">
        <v>32</v>
      </c>
      <c r="AK42" s="70" t="s">
        <v>32</v>
      </c>
      <c r="AL42" s="70" t="s">
        <v>32</v>
      </c>
      <c r="AM42" s="70" t="s">
        <v>32</v>
      </c>
      <c r="AN42" s="70" t="s">
        <v>32</v>
      </c>
      <c r="AO42" s="70" t="s">
        <v>32</v>
      </c>
      <c r="AP42" s="70" t="s">
        <v>32</v>
      </c>
      <c r="AQ42" s="70" t="s">
        <v>32</v>
      </c>
      <c r="AS42" s="69" t="s">
        <v>67</v>
      </c>
      <c r="AT42" s="70" t="s">
        <v>32</v>
      </c>
      <c r="AU42" s="70" t="s">
        <v>32</v>
      </c>
      <c r="AV42" s="70" t="s">
        <v>32</v>
      </c>
      <c r="AW42" s="70" t="s">
        <v>32</v>
      </c>
      <c r="AX42" s="70" t="s">
        <v>32</v>
      </c>
      <c r="AY42" s="70" t="s">
        <v>32</v>
      </c>
      <c r="AZ42" s="70" t="s">
        <v>32</v>
      </c>
      <c r="BA42" s="70" t="s">
        <v>32</v>
      </c>
      <c r="BB42" s="70" t="s">
        <v>32</v>
      </c>
      <c r="BD42" s="69" t="s">
        <v>67</v>
      </c>
      <c r="BE42" s="70" t="s">
        <v>32</v>
      </c>
      <c r="BF42" s="70" t="s">
        <v>32</v>
      </c>
      <c r="BG42" s="70" t="s">
        <v>32</v>
      </c>
      <c r="BH42" s="70" t="s">
        <v>32</v>
      </c>
      <c r="BI42" s="70" t="s">
        <v>32</v>
      </c>
      <c r="BJ42" s="70" t="s">
        <v>32</v>
      </c>
      <c r="BK42" s="70" t="s">
        <v>32</v>
      </c>
      <c r="BL42" s="70" t="s">
        <v>32</v>
      </c>
      <c r="BM42" s="70" t="s">
        <v>32</v>
      </c>
    </row>
    <row r="43" spans="1:65" x14ac:dyDescent="0.15">
      <c r="A43" s="69" t="s">
        <v>68</v>
      </c>
      <c r="B43" s="70" t="s">
        <v>32</v>
      </c>
      <c r="C43" s="70" t="s">
        <v>32</v>
      </c>
      <c r="D43" s="70" t="s">
        <v>32</v>
      </c>
      <c r="E43" s="70" t="s">
        <v>32</v>
      </c>
      <c r="F43" s="70" t="s">
        <v>32</v>
      </c>
      <c r="G43" s="70" t="s">
        <v>32</v>
      </c>
      <c r="H43" s="70" t="s">
        <v>32</v>
      </c>
      <c r="I43" s="70" t="s">
        <v>32</v>
      </c>
      <c r="J43" s="70" t="s">
        <v>32</v>
      </c>
      <c r="L43" s="69" t="s">
        <v>68</v>
      </c>
      <c r="M43" s="70" t="s">
        <v>32</v>
      </c>
      <c r="N43" s="70" t="s">
        <v>32</v>
      </c>
      <c r="O43" s="70" t="s">
        <v>32</v>
      </c>
      <c r="P43" s="70" t="s">
        <v>32</v>
      </c>
      <c r="Q43" s="70" t="s">
        <v>32</v>
      </c>
      <c r="R43" s="70" t="s">
        <v>32</v>
      </c>
      <c r="S43" s="70" t="s">
        <v>32</v>
      </c>
      <c r="T43" s="70" t="s">
        <v>32</v>
      </c>
      <c r="U43" s="70" t="s">
        <v>32</v>
      </c>
      <c r="W43" s="69" t="s">
        <v>68</v>
      </c>
      <c r="X43" s="70" t="s">
        <v>32</v>
      </c>
      <c r="Y43" s="70" t="s">
        <v>32</v>
      </c>
      <c r="Z43" s="70" t="s">
        <v>32</v>
      </c>
      <c r="AA43" s="70" t="s">
        <v>32</v>
      </c>
      <c r="AB43" s="70" t="s">
        <v>32</v>
      </c>
      <c r="AC43" s="70" t="s">
        <v>32</v>
      </c>
      <c r="AD43" s="70" t="s">
        <v>32</v>
      </c>
      <c r="AE43" s="70" t="s">
        <v>32</v>
      </c>
      <c r="AF43" s="70" t="s">
        <v>32</v>
      </c>
      <c r="AH43" s="69" t="s">
        <v>68</v>
      </c>
      <c r="AI43" s="70" t="s">
        <v>32</v>
      </c>
      <c r="AJ43" s="70" t="s">
        <v>32</v>
      </c>
      <c r="AK43" s="70" t="s">
        <v>32</v>
      </c>
      <c r="AL43" s="70" t="s">
        <v>32</v>
      </c>
      <c r="AM43" s="70" t="s">
        <v>32</v>
      </c>
      <c r="AN43" s="70" t="s">
        <v>32</v>
      </c>
      <c r="AO43" s="70" t="s">
        <v>32</v>
      </c>
      <c r="AP43" s="70" t="s">
        <v>32</v>
      </c>
      <c r="AQ43" s="70" t="s">
        <v>32</v>
      </c>
      <c r="AS43" s="69" t="s">
        <v>68</v>
      </c>
      <c r="AT43" s="70" t="s">
        <v>32</v>
      </c>
      <c r="AU43" s="70" t="s">
        <v>32</v>
      </c>
      <c r="AV43" s="70" t="s">
        <v>32</v>
      </c>
      <c r="AW43" s="70" t="s">
        <v>32</v>
      </c>
      <c r="AX43" s="70" t="s">
        <v>32</v>
      </c>
      <c r="AY43" s="70" t="s">
        <v>32</v>
      </c>
      <c r="AZ43" s="70" t="s">
        <v>32</v>
      </c>
      <c r="BA43" s="70" t="s">
        <v>32</v>
      </c>
      <c r="BB43" s="70" t="s">
        <v>32</v>
      </c>
      <c r="BD43" s="69" t="s">
        <v>68</v>
      </c>
      <c r="BE43" s="70" t="s">
        <v>32</v>
      </c>
      <c r="BF43" s="70" t="s">
        <v>32</v>
      </c>
      <c r="BG43" s="70" t="s">
        <v>32</v>
      </c>
      <c r="BH43" s="70" t="s">
        <v>32</v>
      </c>
      <c r="BI43" s="70" t="s">
        <v>32</v>
      </c>
      <c r="BJ43" s="70" t="s">
        <v>32</v>
      </c>
      <c r="BK43" s="70" t="s">
        <v>32</v>
      </c>
      <c r="BL43" s="70" t="s">
        <v>32</v>
      </c>
      <c r="BM43" s="70" t="s">
        <v>32</v>
      </c>
    </row>
    <row r="44" spans="1:65" x14ac:dyDescent="0.15">
      <c r="A44" s="69" t="s">
        <v>69</v>
      </c>
      <c r="B44" s="70" t="s">
        <v>32</v>
      </c>
      <c r="C44" s="70" t="s">
        <v>32</v>
      </c>
      <c r="D44" s="70" t="s">
        <v>32</v>
      </c>
      <c r="E44" s="70" t="s">
        <v>32</v>
      </c>
      <c r="F44" s="70" t="s">
        <v>32</v>
      </c>
      <c r="G44" s="70" t="s">
        <v>32</v>
      </c>
      <c r="H44" s="70" t="s">
        <v>32</v>
      </c>
      <c r="I44" s="70" t="s">
        <v>32</v>
      </c>
      <c r="J44" s="70" t="s">
        <v>32</v>
      </c>
      <c r="L44" s="69" t="s">
        <v>69</v>
      </c>
      <c r="M44" s="70" t="s">
        <v>32</v>
      </c>
      <c r="N44" s="70" t="s">
        <v>32</v>
      </c>
      <c r="O44" s="70" t="s">
        <v>32</v>
      </c>
      <c r="P44" s="70" t="s">
        <v>32</v>
      </c>
      <c r="Q44" s="70" t="s">
        <v>32</v>
      </c>
      <c r="R44" s="70" t="s">
        <v>32</v>
      </c>
      <c r="S44" s="70" t="s">
        <v>32</v>
      </c>
      <c r="T44" s="70" t="s">
        <v>32</v>
      </c>
      <c r="U44" s="70" t="s">
        <v>32</v>
      </c>
      <c r="W44" s="69" t="s">
        <v>69</v>
      </c>
      <c r="X44" s="70" t="s">
        <v>32</v>
      </c>
      <c r="Y44" s="70" t="s">
        <v>32</v>
      </c>
      <c r="Z44" s="70" t="s">
        <v>32</v>
      </c>
      <c r="AA44" s="70" t="s">
        <v>32</v>
      </c>
      <c r="AB44" s="70" t="s">
        <v>32</v>
      </c>
      <c r="AC44" s="70" t="s">
        <v>32</v>
      </c>
      <c r="AD44" s="70" t="s">
        <v>32</v>
      </c>
      <c r="AE44" s="70" t="s">
        <v>32</v>
      </c>
      <c r="AF44" s="70" t="s">
        <v>32</v>
      </c>
      <c r="AH44" s="69" t="s">
        <v>69</v>
      </c>
      <c r="AI44" s="70" t="s">
        <v>32</v>
      </c>
      <c r="AJ44" s="70" t="s">
        <v>32</v>
      </c>
      <c r="AK44" s="70" t="s">
        <v>32</v>
      </c>
      <c r="AL44" s="70" t="s">
        <v>32</v>
      </c>
      <c r="AM44" s="70" t="s">
        <v>32</v>
      </c>
      <c r="AN44" s="70" t="s">
        <v>32</v>
      </c>
      <c r="AO44" s="70" t="s">
        <v>32</v>
      </c>
      <c r="AP44" s="70" t="s">
        <v>32</v>
      </c>
      <c r="AQ44" s="70" t="s">
        <v>32</v>
      </c>
      <c r="AS44" s="69" t="s">
        <v>69</v>
      </c>
      <c r="AT44" s="70" t="s">
        <v>32</v>
      </c>
      <c r="AU44" s="70" t="s">
        <v>32</v>
      </c>
      <c r="AV44" s="70" t="s">
        <v>32</v>
      </c>
      <c r="AW44" s="70" t="s">
        <v>32</v>
      </c>
      <c r="AX44" s="70" t="s">
        <v>32</v>
      </c>
      <c r="AY44" s="70" t="s">
        <v>32</v>
      </c>
      <c r="AZ44" s="70" t="s">
        <v>32</v>
      </c>
      <c r="BA44" s="70" t="s">
        <v>32</v>
      </c>
      <c r="BB44" s="70" t="s">
        <v>32</v>
      </c>
      <c r="BD44" s="69" t="s">
        <v>69</v>
      </c>
      <c r="BE44" s="70" t="s">
        <v>32</v>
      </c>
      <c r="BF44" s="70" t="s">
        <v>32</v>
      </c>
      <c r="BG44" s="70" t="s">
        <v>32</v>
      </c>
      <c r="BH44" s="70" t="s">
        <v>32</v>
      </c>
      <c r="BI44" s="70" t="s">
        <v>32</v>
      </c>
      <c r="BJ44" s="70" t="s">
        <v>32</v>
      </c>
      <c r="BK44" s="70" t="s">
        <v>32</v>
      </c>
      <c r="BL44" s="70" t="s">
        <v>32</v>
      </c>
      <c r="BM44" s="70" t="s">
        <v>32</v>
      </c>
    </row>
    <row r="45" spans="1:65" x14ac:dyDescent="0.15">
      <c r="A45" s="69" t="s">
        <v>70</v>
      </c>
      <c r="B45" s="70">
        <v>191542400</v>
      </c>
      <c r="C45" s="70" t="s">
        <v>32</v>
      </c>
      <c r="D45" s="70" t="s">
        <v>32</v>
      </c>
      <c r="E45" s="70" t="s">
        <v>32</v>
      </c>
      <c r="F45" s="70" t="s">
        <v>32</v>
      </c>
      <c r="G45" s="70" t="s">
        <v>32</v>
      </c>
      <c r="H45" s="70" t="s">
        <v>32</v>
      </c>
      <c r="I45" s="70" t="s">
        <v>32</v>
      </c>
      <c r="J45" s="70">
        <v>191542400</v>
      </c>
      <c r="L45" s="69" t="s">
        <v>70</v>
      </c>
      <c r="M45" s="70" t="s">
        <v>32</v>
      </c>
      <c r="N45" s="70" t="s">
        <v>32</v>
      </c>
      <c r="O45" s="70" t="s">
        <v>32</v>
      </c>
      <c r="P45" s="70" t="s">
        <v>32</v>
      </c>
      <c r="Q45" s="70" t="s">
        <v>32</v>
      </c>
      <c r="R45" s="70" t="s">
        <v>32</v>
      </c>
      <c r="S45" s="70" t="s">
        <v>32</v>
      </c>
      <c r="T45" s="70" t="s">
        <v>32</v>
      </c>
      <c r="U45" s="70" t="s">
        <v>32</v>
      </c>
      <c r="W45" s="69" t="s">
        <v>70</v>
      </c>
      <c r="X45" s="70" t="s">
        <v>32</v>
      </c>
      <c r="Y45" s="70" t="s">
        <v>32</v>
      </c>
      <c r="Z45" s="70" t="s">
        <v>32</v>
      </c>
      <c r="AA45" s="70" t="s">
        <v>32</v>
      </c>
      <c r="AB45" s="70" t="s">
        <v>32</v>
      </c>
      <c r="AC45" s="70" t="s">
        <v>32</v>
      </c>
      <c r="AD45" s="70" t="s">
        <v>32</v>
      </c>
      <c r="AE45" s="70" t="s">
        <v>32</v>
      </c>
      <c r="AF45" s="70" t="s">
        <v>32</v>
      </c>
      <c r="AH45" s="69" t="s">
        <v>70</v>
      </c>
      <c r="AI45" s="70">
        <v>191542400</v>
      </c>
      <c r="AJ45" s="70" t="s">
        <v>32</v>
      </c>
      <c r="AK45" s="70" t="s">
        <v>32</v>
      </c>
      <c r="AL45" s="70" t="s">
        <v>32</v>
      </c>
      <c r="AM45" s="70" t="s">
        <v>32</v>
      </c>
      <c r="AN45" s="70" t="s">
        <v>32</v>
      </c>
      <c r="AO45" s="70" t="s">
        <v>32</v>
      </c>
      <c r="AP45" s="70" t="s">
        <v>32</v>
      </c>
      <c r="AQ45" s="70">
        <v>191542400</v>
      </c>
      <c r="AS45" s="69" t="s">
        <v>70</v>
      </c>
      <c r="AT45" s="70" t="s">
        <v>32</v>
      </c>
      <c r="AU45" s="70" t="s">
        <v>32</v>
      </c>
      <c r="AV45" s="70" t="s">
        <v>32</v>
      </c>
      <c r="AW45" s="70" t="s">
        <v>32</v>
      </c>
      <c r="AX45" s="70" t="s">
        <v>32</v>
      </c>
      <c r="AY45" s="70" t="s">
        <v>32</v>
      </c>
      <c r="AZ45" s="70" t="s">
        <v>32</v>
      </c>
      <c r="BA45" s="70" t="s">
        <v>32</v>
      </c>
      <c r="BB45" s="70" t="s">
        <v>32</v>
      </c>
      <c r="BD45" s="69" t="s">
        <v>70</v>
      </c>
      <c r="BE45" s="70" t="s">
        <v>32</v>
      </c>
      <c r="BF45" s="70" t="s">
        <v>32</v>
      </c>
      <c r="BG45" s="70" t="s">
        <v>32</v>
      </c>
      <c r="BH45" s="70" t="s">
        <v>32</v>
      </c>
      <c r="BI45" s="70" t="s">
        <v>32</v>
      </c>
      <c r="BJ45" s="70" t="s">
        <v>32</v>
      </c>
      <c r="BK45" s="70" t="s">
        <v>32</v>
      </c>
      <c r="BL45" s="70" t="s">
        <v>32</v>
      </c>
      <c r="BM45" s="70" t="s">
        <v>32</v>
      </c>
    </row>
    <row r="46" spans="1:65" x14ac:dyDescent="0.15">
      <c r="A46" s="69" t="s">
        <v>71</v>
      </c>
      <c r="B46" s="70">
        <v>4032101367</v>
      </c>
      <c r="C46" s="70" t="s">
        <v>32</v>
      </c>
      <c r="D46" s="70" t="s">
        <v>32</v>
      </c>
      <c r="E46" s="70" t="s">
        <v>32</v>
      </c>
      <c r="F46" s="70" t="s">
        <v>32</v>
      </c>
      <c r="G46" s="70" t="s">
        <v>32</v>
      </c>
      <c r="H46" s="70" t="s">
        <v>32</v>
      </c>
      <c r="I46" s="70">
        <v>4167920</v>
      </c>
      <c r="J46" s="70">
        <v>4036269287</v>
      </c>
      <c r="L46" s="69" t="s">
        <v>71</v>
      </c>
      <c r="M46" s="70">
        <v>4032101367</v>
      </c>
      <c r="N46" s="70" t="s">
        <v>32</v>
      </c>
      <c r="O46" s="70" t="s">
        <v>32</v>
      </c>
      <c r="P46" s="70" t="s">
        <v>32</v>
      </c>
      <c r="Q46" s="70" t="s">
        <v>32</v>
      </c>
      <c r="R46" s="70" t="s">
        <v>32</v>
      </c>
      <c r="S46" s="70" t="s">
        <v>32</v>
      </c>
      <c r="T46" s="70">
        <v>4167920</v>
      </c>
      <c r="U46" s="70">
        <v>4036269287</v>
      </c>
      <c r="W46" s="69" t="s">
        <v>71</v>
      </c>
      <c r="X46" s="70" t="s">
        <v>32</v>
      </c>
      <c r="Y46" s="70" t="s">
        <v>32</v>
      </c>
      <c r="Z46" s="70" t="s">
        <v>32</v>
      </c>
      <c r="AA46" s="70" t="s">
        <v>32</v>
      </c>
      <c r="AB46" s="70" t="s">
        <v>32</v>
      </c>
      <c r="AC46" s="70" t="s">
        <v>32</v>
      </c>
      <c r="AD46" s="70" t="s">
        <v>32</v>
      </c>
      <c r="AE46" s="70" t="s">
        <v>32</v>
      </c>
      <c r="AF46" s="70" t="s">
        <v>32</v>
      </c>
      <c r="AH46" s="69" t="s">
        <v>71</v>
      </c>
      <c r="AI46" s="70" t="s">
        <v>32</v>
      </c>
      <c r="AJ46" s="70" t="s">
        <v>32</v>
      </c>
      <c r="AK46" s="70" t="s">
        <v>32</v>
      </c>
      <c r="AL46" s="70" t="s">
        <v>32</v>
      </c>
      <c r="AM46" s="70" t="s">
        <v>32</v>
      </c>
      <c r="AN46" s="70" t="s">
        <v>32</v>
      </c>
      <c r="AO46" s="70" t="s">
        <v>32</v>
      </c>
      <c r="AP46" s="70" t="s">
        <v>32</v>
      </c>
      <c r="AQ46" s="70" t="s">
        <v>32</v>
      </c>
      <c r="AS46" s="69" t="s">
        <v>71</v>
      </c>
      <c r="AT46" s="70" t="s">
        <v>32</v>
      </c>
      <c r="AU46" s="70" t="s">
        <v>32</v>
      </c>
      <c r="AV46" s="70" t="s">
        <v>32</v>
      </c>
      <c r="AW46" s="70" t="s">
        <v>32</v>
      </c>
      <c r="AX46" s="70" t="s">
        <v>32</v>
      </c>
      <c r="AY46" s="70" t="s">
        <v>32</v>
      </c>
      <c r="AZ46" s="70" t="s">
        <v>32</v>
      </c>
      <c r="BA46" s="70" t="s">
        <v>32</v>
      </c>
      <c r="BB46" s="70" t="s">
        <v>32</v>
      </c>
      <c r="BD46" s="69" t="s">
        <v>71</v>
      </c>
      <c r="BE46" s="70" t="s">
        <v>32</v>
      </c>
      <c r="BF46" s="70" t="s">
        <v>32</v>
      </c>
      <c r="BG46" s="70" t="s">
        <v>32</v>
      </c>
      <c r="BH46" s="70" t="s">
        <v>32</v>
      </c>
      <c r="BI46" s="70" t="s">
        <v>32</v>
      </c>
      <c r="BJ46" s="70" t="s">
        <v>32</v>
      </c>
      <c r="BK46" s="70" t="s">
        <v>32</v>
      </c>
      <c r="BL46" s="70" t="s">
        <v>32</v>
      </c>
      <c r="BM46" s="70" t="s">
        <v>32</v>
      </c>
    </row>
    <row r="47" spans="1:65" x14ac:dyDescent="0.15">
      <c r="A47" s="69" t="s">
        <v>72</v>
      </c>
      <c r="B47" s="70">
        <v>61004336836</v>
      </c>
      <c r="C47" s="70" t="s">
        <v>32</v>
      </c>
      <c r="D47" s="70" t="s">
        <v>32</v>
      </c>
      <c r="E47" s="70" t="s">
        <v>32</v>
      </c>
      <c r="F47" s="70" t="s">
        <v>32</v>
      </c>
      <c r="G47" s="70" t="s">
        <v>32</v>
      </c>
      <c r="H47" s="70" t="s">
        <v>32</v>
      </c>
      <c r="I47" s="70">
        <v>39881195</v>
      </c>
      <c r="J47" s="70">
        <v>61044218031</v>
      </c>
      <c r="L47" s="69" t="s">
        <v>72</v>
      </c>
      <c r="M47" s="70">
        <v>61004336836</v>
      </c>
      <c r="N47" s="70" t="s">
        <v>32</v>
      </c>
      <c r="O47" s="70" t="s">
        <v>32</v>
      </c>
      <c r="P47" s="70" t="s">
        <v>32</v>
      </c>
      <c r="Q47" s="70" t="s">
        <v>32</v>
      </c>
      <c r="R47" s="70" t="s">
        <v>32</v>
      </c>
      <c r="S47" s="70" t="s">
        <v>32</v>
      </c>
      <c r="T47" s="70">
        <v>39881195</v>
      </c>
      <c r="U47" s="70">
        <v>61044218031</v>
      </c>
      <c r="W47" s="69" t="s">
        <v>72</v>
      </c>
      <c r="X47" s="70" t="s">
        <v>32</v>
      </c>
      <c r="Y47" s="70" t="s">
        <v>32</v>
      </c>
      <c r="Z47" s="70" t="s">
        <v>32</v>
      </c>
      <c r="AA47" s="70" t="s">
        <v>32</v>
      </c>
      <c r="AB47" s="70" t="s">
        <v>32</v>
      </c>
      <c r="AC47" s="70" t="s">
        <v>32</v>
      </c>
      <c r="AD47" s="70" t="s">
        <v>32</v>
      </c>
      <c r="AE47" s="70" t="s">
        <v>32</v>
      </c>
      <c r="AF47" s="70" t="s">
        <v>32</v>
      </c>
      <c r="AH47" s="69" t="s">
        <v>72</v>
      </c>
      <c r="AI47" s="70" t="s">
        <v>32</v>
      </c>
      <c r="AJ47" s="70" t="s">
        <v>32</v>
      </c>
      <c r="AK47" s="70" t="s">
        <v>32</v>
      </c>
      <c r="AL47" s="70" t="s">
        <v>32</v>
      </c>
      <c r="AM47" s="70" t="s">
        <v>32</v>
      </c>
      <c r="AN47" s="70" t="s">
        <v>32</v>
      </c>
      <c r="AO47" s="70" t="s">
        <v>32</v>
      </c>
      <c r="AP47" s="70" t="s">
        <v>32</v>
      </c>
      <c r="AQ47" s="70" t="s">
        <v>32</v>
      </c>
      <c r="AS47" s="69" t="s">
        <v>72</v>
      </c>
      <c r="AT47" s="70" t="s">
        <v>32</v>
      </c>
      <c r="AU47" s="70" t="s">
        <v>32</v>
      </c>
      <c r="AV47" s="70" t="s">
        <v>32</v>
      </c>
      <c r="AW47" s="70" t="s">
        <v>32</v>
      </c>
      <c r="AX47" s="70" t="s">
        <v>32</v>
      </c>
      <c r="AY47" s="70" t="s">
        <v>32</v>
      </c>
      <c r="AZ47" s="70" t="s">
        <v>32</v>
      </c>
      <c r="BA47" s="70" t="s">
        <v>32</v>
      </c>
      <c r="BB47" s="70" t="s">
        <v>32</v>
      </c>
      <c r="BD47" s="69" t="s">
        <v>72</v>
      </c>
      <c r="BE47" s="70" t="s">
        <v>32</v>
      </c>
      <c r="BF47" s="70" t="s">
        <v>32</v>
      </c>
      <c r="BG47" s="70" t="s">
        <v>32</v>
      </c>
      <c r="BH47" s="70" t="s">
        <v>32</v>
      </c>
      <c r="BI47" s="70" t="s">
        <v>32</v>
      </c>
      <c r="BJ47" s="70" t="s">
        <v>32</v>
      </c>
      <c r="BK47" s="70" t="s">
        <v>32</v>
      </c>
      <c r="BL47" s="70" t="s">
        <v>32</v>
      </c>
      <c r="BM47" s="70" t="s">
        <v>32</v>
      </c>
    </row>
    <row r="48" spans="1:65" x14ac:dyDescent="0.15">
      <c r="A48" s="69" t="s">
        <v>73</v>
      </c>
      <c r="B48" s="70">
        <v>26240500</v>
      </c>
      <c r="C48" s="70" t="s">
        <v>32</v>
      </c>
      <c r="D48" s="70" t="s">
        <v>32</v>
      </c>
      <c r="E48" s="70" t="s">
        <v>32</v>
      </c>
      <c r="F48" s="70" t="s">
        <v>32</v>
      </c>
      <c r="G48" s="70" t="s">
        <v>32</v>
      </c>
      <c r="H48" s="70" t="s">
        <v>32</v>
      </c>
      <c r="I48" s="70" t="s">
        <v>32</v>
      </c>
      <c r="J48" s="70">
        <v>26240500</v>
      </c>
      <c r="L48" s="69" t="s">
        <v>73</v>
      </c>
      <c r="M48" s="70">
        <v>26240500</v>
      </c>
      <c r="N48" s="70" t="s">
        <v>32</v>
      </c>
      <c r="O48" s="70" t="s">
        <v>32</v>
      </c>
      <c r="P48" s="70" t="s">
        <v>32</v>
      </c>
      <c r="Q48" s="70" t="s">
        <v>32</v>
      </c>
      <c r="R48" s="70" t="s">
        <v>32</v>
      </c>
      <c r="S48" s="70" t="s">
        <v>32</v>
      </c>
      <c r="T48" s="70" t="s">
        <v>32</v>
      </c>
      <c r="U48" s="70">
        <v>26240500</v>
      </c>
      <c r="W48" s="69" t="s">
        <v>73</v>
      </c>
      <c r="X48" s="70" t="s">
        <v>32</v>
      </c>
      <c r="Y48" s="70" t="s">
        <v>32</v>
      </c>
      <c r="Z48" s="70" t="s">
        <v>32</v>
      </c>
      <c r="AA48" s="70" t="s">
        <v>32</v>
      </c>
      <c r="AB48" s="70" t="s">
        <v>32</v>
      </c>
      <c r="AC48" s="70" t="s">
        <v>32</v>
      </c>
      <c r="AD48" s="70" t="s">
        <v>32</v>
      </c>
      <c r="AE48" s="70" t="s">
        <v>32</v>
      </c>
      <c r="AF48" s="70" t="s">
        <v>32</v>
      </c>
      <c r="AH48" s="69" t="s">
        <v>73</v>
      </c>
      <c r="AI48" s="70" t="s">
        <v>32</v>
      </c>
      <c r="AJ48" s="70" t="s">
        <v>32</v>
      </c>
      <c r="AK48" s="70" t="s">
        <v>32</v>
      </c>
      <c r="AL48" s="70" t="s">
        <v>32</v>
      </c>
      <c r="AM48" s="70" t="s">
        <v>32</v>
      </c>
      <c r="AN48" s="70" t="s">
        <v>32</v>
      </c>
      <c r="AO48" s="70" t="s">
        <v>32</v>
      </c>
      <c r="AP48" s="70" t="s">
        <v>32</v>
      </c>
      <c r="AQ48" s="70" t="s">
        <v>32</v>
      </c>
      <c r="AS48" s="69" t="s">
        <v>73</v>
      </c>
      <c r="AT48" s="70" t="s">
        <v>32</v>
      </c>
      <c r="AU48" s="70" t="s">
        <v>32</v>
      </c>
      <c r="AV48" s="70" t="s">
        <v>32</v>
      </c>
      <c r="AW48" s="70" t="s">
        <v>32</v>
      </c>
      <c r="AX48" s="70" t="s">
        <v>32</v>
      </c>
      <c r="AY48" s="70" t="s">
        <v>32</v>
      </c>
      <c r="AZ48" s="70" t="s">
        <v>32</v>
      </c>
      <c r="BA48" s="70" t="s">
        <v>32</v>
      </c>
      <c r="BB48" s="70" t="s">
        <v>32</v>
      </c>
      <c r="BD48" s="69" t="s">
        <v>73</v>
      </c>
      <c r="BE48" s="70" t="s">
        <v>32</v>
      </c>
      <c r="BF48" s="70" t="s">
        <v>32</v>
      </c>
      <c r="BG48" s="70" t="s">
        <v>32</v>
      </c>
      <c r="BH48" s="70" t="s">
        <v>32</v>
      </c>
      <c r="BI48" s="70" t="s">
        <v>32</v>
      </c>
      <c r="BJ48" s="70" t="s">
        <v>32</v>
      </c>
      <c r="BK48" s="70" t="s">
        <v>32</v>
      </c>
      <c r="BL48" s="70" t="s">
        <v>32</v>
      </c>
      <c r="BM48" s="70" t="s">
        <v>32</v>
      </c>
    </row>
    <row r="49" spans="1:65" x14ac:dyDescent="0.15">
      <c r="A49" s="69" t="s">
        <v>74</v>
      </c>
      <c r="B49" s="70" t="s">
        <v>32</v>
      </c>
      <c r="C49" s="70" t="s">
        <v>32</v>
      </c>
      <c r="D49" s="70" t="s">
        <v>32</v>
      </c>
      <c r="E49" s="70" t="s">
        <v>32</v>
      </c>
      <c r="F49" s="70" t="s">
        <v>32</v>
      </c>
      <c r="G49" s="70" t="s">
        <v>32</v>
      </c>
      <c r="H49" s="70" t="s">
        <v>32</v>
      </c>
      <c r="I49" s="70" t="s">
        <v>32</v>
      </c>
      <c r="J49" s="70" t="s">
        <v>32</v>
      </c>
      <c r="L49" s="69" t="s">
        <v>74</v>
      </c>
      <c r="M49" s="70" t="s">
        <v>32</v>
      </c>
      <c r="N49" s="70" t="s">
        <v>32</v>
      </c>
      <c r="O49" s="70" t="s">
        <v>32</v>
      </c>
      <c r="P49" s="70" t="s">
        <v>32</v>
      </c>
      <c r="Q49" s="70" t="s">
        <v>32</v>
      </c>
      <c r="R49" s="70" t="s">
        <v>32</v>
      </c>
      <c r="S49" s="70" t="s">
        <v>32</v>
      </c>
      <c r="T49" s="70" t="s">
        <v>32</v>
      </c>
      <c r="U49" s="70" t="s">
        <v>32</v>
      </c>
      <c r="W49" s="69" t="s">
        <v>74</v>
      </c>
      <c r="X49" s="70" t="s">
        <v>32</v>
      </c>
      <c r="Y49" s="70" t="s">
        <v>32</v>
      </c>
      <c r="Z49" s="70" t="s">
        <v>32</v>
      </c>
      <c r="AA49" s="70" t="s">
        <v>32</v>
      </c>
      <c r="AB49" s="70" t="s">
        <v>32</v>
      </c>
      <c r="AC49" s="70" t="s">
        <v>32</v>
      </c>
      <c r="AD49" s="70" t="s">
        <v>32</v>
      </c>
      <c r="AE49" s="70" t="s">
        <v>32</v>
      </c>
      <c r="AF49" s="70" t="s">
        <v>32</v>
      </c>
      <c r="AH49" s="69" t="s">
        <v>74</v>
      </c>
      <c r="AI49" s="70" t="s">
        <v>32</v>
      </c>
      <c r="AJ49" s="70" t="s">
        <v>32</v>
      </c>
      <c r="AK49" s="70" t="s">
        <v>32</v>
      </c>
      <c r="AL49" s="70" t="s">
        <v>32</v>
      </c>
      <c r="AM49" s="70" t="s">
        <v>32</v>
      </c>
      <c r="AN49" s="70" t="s">
        <v>32</v>
      </c>
      <c r="AO49" s="70" t="s">
        <v>32</v>
      </c>
      <c r="AP49" s="70" t="s">
        <v>32</v>
      </c>
      <c r="AQ49" s="70" t="s">
        <v>32</v>
      </c>
      <c r="AS49" s="69" t="s">
        <v>74</v>
      </c>
      <c r="AT49" s="70" t="s">
        <v>32</v>
      </c>
      <c r="AU49" s="70" t="s">
        <v>32</v>
      </c>
      <c r="AV49" s="70" t="s">
        <v>32</v>
      </c>
      <c r="AW49" s="70" t="s">
        <v>32</v>
      </c>
      <c r="AX49" s="70" t="s">
        <v>32</v>
      </c>
      <c r="AY49" s="70" t="s">
        <v>32</v>
      </c>
      <c r="AZ49" s="70" t="s">
        <v>32</v>
      </c>
      <c r="BA49" s="70" t="s">
        <v>32</v>
      </c>
      <c r="BB49" s="70" t="s">
        <v>32</v>
      </c>
      <c r="BD49" s="69" t="s">
        <v>74</v>
      </c>
      <c r="BE49" s="70" t="s">
        <v>32</v>
      </c>
      <c r="BF49" s="70" t="s">
        <v>32</v>
      </c>
      <c r="BG49" s="70" t="s">
        <v>32</v>
      </c>
      <c r="BH49" s="70" t="s">
        <v>32</v>
      </c>
      <c r="BI49" s="70" t="s">
        <v>32</v>
      </c>
      <c r="BJ49" s="70" t="s">
        <v>32</v>
      </c>
      <c r="BK49" s="70" t="s">
        <v>32</v>
      </c>
      <c r="BL49" s="70" t="s">
        <v>32</v>
      </c>
      <c r="BM49" s="70" t="s">
        <v>32</v>
      </c>
    </row>
    <row r="50" spans="1:65" x14ac:dyDescent="0.15">
      <c r="A50" s="69" t="s">
        <v>75</v>
      </c>
      <c r="B50" s="70" t="s">
        <v>32</v>
      </c>
      <c r="C50" s="70" t="s">
        <v>32</v>
      </c>
      <c r="D50" s="70" t="s">
        <v>32</v>
      </c>
      <c r="E50" s="70" t="s">
        <v>32</v>
      </c>
      <c r="F50" s="70" t="s">
        <v>32</v>
      </c>
      <c r="G50" s="70" t="s">
        <v>32</v>
      </c>
      <c r="H50" s="70" t="s">
        <v>32</v>
      </c>
      <c r="I50" s="70" t="s">
        <v>32</v>
      </c>
      <c r="J50" s="70" t="s">
        <v>32</v>
      </c>
      <c r="L50" s="69" t="s">
        <v>75</v>
      </c>
      <c r="M50" s="70" t="s">
        <v>32</v>
      </c>
      <c r="N50" s="70" t="s">
        <v>32</v>
      </c>
      <c r="O50" s="70" t="s">
        <v>32</v>
      </c>
      <c r="P50" s="70" t="s">
        <v>32</v>
      </c>
      <c r="Q50" s="70" t="s">
        <v>32</v>
      </c>
      <c r="R50" s="70" t="s">
        <v>32</v>
      </c>
      <c r="S50" s="70" t="s">
        <v>32</v>
      </c>
      <c r="T50" s="70" t="s">
        <v>32</v>
      </c>
      <c r="U50" s="70" t="s">
        <v>32</v>
      </c>
      <c r="W50" s="69" t="s">
        <v>75</v>
      </c>
      <c r="X50" s="70" t="s">
        <v>32</v>
      </c>
      <c r="Y50" s="70" t="s">
        <v>32</v>
      </c>
      <c r="Z50" s="70" t="s">
        <v>32</v>
      </c>
      <c r="AA50" s="70" t="s">
        <v>32</v>
      </c>
      <c r="AB50" s="70" t="s">
        <v>32</v>
      </c>
      <c r="AC50" s="70" t="s">
        <v>32</v>
      </c>
      <c r="AD50" s="70" t="s">
        <v>32</v>
      </c>
      <c r="AE50" s="70" t="s">
        <v>32</v>
      </c>
      <c r="AF50" s="70" t="s">
        <v>32</v>
      </c>
      <c r="AH50" s="69" t="s">
        <v>75</v>
      </c>
      <c r="AI50" s="70" t="s">
        <v>32</v>
      </c>
      <c r="AJ50" s="70" t="s">
        <v>32</v>
      </c>
      <c r="AK50" s="70" t="s">
        <v>32</v>
      </c>
      <c r="AL50" s="70" t="s">
        <v>32</v>
      </c>
      <c r="AM50" s="70" t="s">
        <v>32</v>
      </c>
      <c r="AN50" s="70" t="s">
        <v>32</v>
      </c>
      <c r="AO50" s="70" t="s">
        <v>32</v>
      </c>
      <c r="AP50" s="70" t="s">
        <v>32</v>
      </c>
      <c r="AQ50" s="70" t="s">
        <v>32</v>
      </c>
      <c r="AS50" s="69" t="s">
        <v>75</v>
      </c>
      <c r="AT50" s="70" t="s">
        <v>32</v>
      </c>
      <c r="AU50" s="70" t="s">
        <v>32</v>
      </c>
      <c r="AV50" s="70" t="s">
        <v>32</v>
      </c>
      <c r="AW50" s="70" t="s">
        <v>32</v>
      </c>
      <c r="AX50" s="70" t="s">
        <v>32</v>
      </c>
      <c r="AY50" s="70" t="s">
        <v>32</v>
      </c>
      <c r="AZ50" s="70" t="s">
        <v>32</v>
      </c>
      <c r="BA50" s="70" t="s">
        <v>32</v>
      </c>
      <c r="BB50" s="70" t="s">
        <v>32</v>
      </c>
      <c r="BD50" s="69" t="s">
        <v>75</v>
      </c>
      <c r="BE50" s="70" t="s">
        <v>32</v>
      </c>
      <c r="BF50" s="70" t="s">
        <v>32</v>
      </c>
      <c r="BG50" s="70" t="s">
        <v>32</v>
      </c>
      <c r="BH50" s="70" t="s">
        <v>32</v>
      </c>
      <c r="BI50" s="70" t="s">
        <v>32</v>
      </c>
      <c r="BJ50" s="70" t="s">
        <v>32</v>
      </c>
      <c r="BK50" s="70" t="s">
        <v>32</v>
      </c>
      <c r="BL50" s="70" t="s">
        <v>32</v>
      </c>
      <c r="BM50" s="70" t="s">
        <v>32</v>
      </c>
    </row>
    <row r="51" spans="1:65" x14ac:dyDescent="0.15">
      <c r="A51" s="69" t="s">
        <v>76</v>
      </c>
      <c r="B51" s="70" t="s">
        <v>32</v>
      </c>
      <c r="C51" s="70" t="s">
        <v>32</v>
      </c>
      <c r="D51" s="70" t="s">
        <v>32</v>
      </c>
      <c r="E51" s="70" t="s">
        <v>32</v>
      </c>
      <c r="F51" s="70" t="s">
        <v>32</v>
      </c>
      <c r="G51" s="70" t="s">
        <v>32</v>
      </c>
      <c r="H51" s="70" t="s">
        <v>32</v>
      </c>
      <c r="I51" s="70" t="s">
        <v>32</v>
      </c>
      <c r="J51" s="70" t="s">
        <v>32</v>
      </c>
      <c r="L51" s="69" t="s">
        <v>76</v>
      </c>
      <c r="M51" s="70" t="s">
        <v>32</v>
      </c>
      <c r="N51" s="70" t="s">
        <v>32</v>
      </c>
      <c r="O51" s="70" t="s">
        <v>32</v>
      </c>
      <c r="P51" s="70" t="s">
        <v>32</v>
      </c>
      <c r="Q51" s="70" t="s">
        <v>32</v>
      </c>
      <c r="R51" s="70" t="s">
        <v>32</v>
      </c>
      <c r="S51" s="70" t="s">
        <v>32</v>
      </c>
      <c r="T51" s="70" t="s">
        <v>32</v>
      </c>
      <c r="U51" s="70" t="s">
        <v>32</v>
      </c>
      <c r="W51" s="69" t="s">
        <v>76</v>
      </c>
      <c r="X51" s="70" t="s">
        <v>32</v>
      </c>
      <c r="Y51" s="70" t="s">
        <v>32</v>
      </c>
      <c r="Z51" s="70" t="s">
        <v>32</v>
      </c>
      <c r="AA51" s="70" t="s">
        <v>32</v>
      </c>
      <c r="AB51" s="70" t="s">
        <v>32</v>
      </c>
      <c r="AC51" s="70" t="s">
        <v>32</v>
      </c>
      <c r="AD51" s="70" t="s">
        <v>32</v>
      </c>
      <c r="AE51" s="70" t="s">
        <v>32</v>
      </c>
      <c r="AF51" s="70" t="s">
        <v>32</v>
      </c>
      <c r="AH51" s="69" t="s">
        <v>76</v>
      </c>
      <c r="AI51" s="70" t="s">
        <v>32</v>
      </c>
      <c r="AJ51" s="70" t="s">
        <v>32</v>
      </c>
      <c r="AK51" s="70" t="s">
        <v>32</v>
      </c>
      <c r="AL51" s="70" t="s">
        <v>32</v>
      </c>
      <c r="AM51" s="70" t="s">
        <v>32</v>
      </c>
      <c r="AN51" s="70" t="s">
        <v>32</v>
      </c>
      <c r="AO51" s="70" t="s">
        <v>32</v>
      </c>
      <c r="AP51" s="70" t="s">
        <v>32</v>
      </c>
      <c r="AQ51" s="70" t="s">
        <v>32</v>
      </c>
      <c r="AS51" s="69" t="s">
        <v>76</v>
      </c>
      <c r="AT51" s="70" t="s">
        <v>32</v>
      </c>
      <c r="AU51" s="70" t="s">
        <v>32</v>
      </c>
      <c r="AV51" s="70" t="s">
        <v>32</v>
      </c>
      <c r="AW51" s="70" t="s">
        <v>32</v>
      </c>
      <c r="AX51" s="70" t="s">
        <v>32</v>
      </c>
      <c r="AY51" s="70" t="s">
        <v>32</v>
      </c>
      <c r="AZ51" s="70" t="s">
        <v>32</v>
      </c>
      <c r="BA51" s="70" t="s">
        <v>32</v>
      </c>
      <c r="BB51" s="70" t="s">
        <v>32</v>
      </c>
      <c r="BD51" s="69" t="s">
        <v>76</v>
      </c>
      <c r="BE51" s="70" t="s">
        <v>32</v>
      </c>
      <c r="BF51" s="70" t="s">
        <v>32</v>
      </c>
      <c r="BG51" s="70" t="s">
        <v>32</v>
      </c>
      <c r="BH51" s="70" t="s">
        <v>32</v>
      </c>
      <c r="BI51" s="70" t="s">
        <v>32</v>
      </c>
      <c r="BJ51" s="70" t="s">
        <v>32</v>
      </c>
      <c r="BK51" s="70" t="s">
        <v>32</v>
      </c>
      <c r="BL51" s="70" t="s">
        <v>32</v>
      </c>
      <c r="BM51" s="70" t="s">
        <v>32</v>
      </c>
    </row>
    <row r="52" spans="1:65" x14ac:dyDescent="0.15">
      <c r="A52" s="69" t="s">
        <v>77</v>
      </c>
      <c r="B52" s="70">
        <v>308530256</v>
      </c>
      <c r="C52" s="70" t="s">
        <v>32</v>
      </c>
      <c r="D52" s="70">
        <v>659807</v>
      </c>
      <c r="E52" s="70" t="s">
        <v>32</v>
      </c>
      <c r="F52" s="70" t="s">
        <v>32</v>
      </c>
      <c r="G52" s="70" t="s">
        <v>32</v>
      </c>
      <c r="H52" s="70" t="s">
        <v>32</v>
      </c>
      <c r="I52" s="70" t="s">
        <v>32</v>
      </c>
      <c r="J52" s="70">
        <v>309190063</v>
      </c>
      <c r="L52" s="69" t="s">
        <v>77</v>
      </c>
      <c r="M52" s="70">
        <v>308530256</v>
      </c>
      <c r="N52" s="70" t="s">
        <v>32</v>
      </c>
      <c r="O52" s="70">
        <v>659807</v>
      </c>
      <c r="P52" s="70" t="s">
        <v>32</v>
      </c>
      <c r="Q52" s="70" t="s">
        <v>32</v>
      </c>
      <c r="R52" s="70" t="s">
        <v>32</v>
      </c>
      <c r="S52" s="70" t="s">
        <v>32</v>
      </c>
      <c r="T52" s="70" t="s">
        <v>32</v>
      </c>
      <c r="U52" s="70">
        <v>309190063</v>
      </c>
      <c r="W52" s="69" t="s">
        <v>77</v>
      </c>
      <c r="X52" s="70" t="s">
        <v>32</v>
      </c>
      <c r="Y52" s="70" t="s">
        <v>32</v>
      </c>
      <c r="Z52" s="70" t="s">
        <v>32</v>
      </c>
      <c r="AA52" s="70" t="s">
        <v>32</v>
      </c>
      <c r="AB52" s="70" t="s">
        <v>32</v>
      </c>
      <c r="AC52" s="70" t="s">
        <v>32</v>
      </c>
      <c r="AD52" s="70" t="s">
        <v>32</v>
      </c>
      <c r="AE52" s="70" t="s">
        <v>32</v>
      </c>
      <c r="AF52" s="70" t="s">
        <v>32</v>
      </c>
      <c r="AH52" s="69" t="s">
        <v>77</v>
      </c>
      <c r="AI52" s="70" t="s">
        <v>32</v>
      </c>
      <c r="AJ52" s="70" t="s">
        <v>32</v>
      </c>
      <c r="AK52" s="70" t="s">
        <v>32</v>
      </c>
      <c r="AL52" s="70" t="s">
        <v>32</v>
      </c>
      <c r="AM52" s="70" t="s">
        <v>32</v>
      </c>
      <c r="AN52" s="70" t="s">
        <v>32</v>
      </c>
      <c r="AO52" s="70" t="s">
        <v>32</v>
      </c>
      <c r="AP52" s="70" t="s">
        <v>32</v>
      </c>
      <c r="AQ52" s="70" t="s">
        <v>32</v>
      </c>
      <c r="AS52" s="69" t="s">
        <v>77</v>
      </c>
      <c r="AT52" s="70" t="s">
        <v>32</v>
      </c>
      <c r="AU52" s="70" t="s">
        <v>32</v>
      </c>
      <c r="AV52" s="70" t="s">
        <v>32</v>
      </c>
      <c r="AW52" s="70" t="s">
        <v>32</v>
      </c>
      <c r="AX52" s="70" t="s">
        <v>32</v>
      </c>
      <c r="AY52" s="70" t="s">
        <v>32</v>
      </c>
      <c r="AZ52" s="70" t="s">
        <v>32</v>
      </c>
      <c r="BA52" s="70" t="s">
        <v>32</v>
      </c>
      <c r="BB52" s="70" t="s">
        <v>32</v>
      </c>
      <c r="BD52" s="69" t="s">
        <v>77</v>
      </c>
      <c r="BE52" s="70" t="s">
        <v>32</v>
      </c>
      <c r="BF52" s="70" t="s">
        <v>32</v>
      </c>
      <c r="BG52" s="70" t="s">
        <v>32</v>
      </c>
      <c r="BH52" s="70" t="s">
        <v>32</v>
      </c>
      <c r="BI52" s="70" t="s">
        <v>32</v>
      </c>
      <c r="BJ52" s="70" t="s">
        <v>32</v>
      </c>
      <c r="BK52" s="70" t="s">
        <v>32</v>
      </c>
      <c r="BL52" s="70" t="s">
        <v>32</v>
      </c>
      <c r="BM52" s="70" t="s">
        <v>32</v>
      </c>
    </row>
    <row r="53" spans="1:65" x14ac:dyDescent="0.15">
      <c r="A53" s="69" t="s">
        <v>78</v>
      </c>
      <c r="B53" s="70" t="s">
        <v>32</v>
      </c>
      <c r="C53" s="70" t="s">
        <v>32</v>
      </c>
      <c r="D53" s="70" t="s">
        <v>32</v>
      </c>
      <c r="E53" s="70" t="s">
        <v>32</v>
      </c>
      <c r="F53" s="70" t="s">
        <v>32</v>
      </c>
      <c r="G53" s="70" t="s">
        <v>32</v>
      </c>
      <c r="H53" s="70" t="s">
        <v>32</v>
      </c>
      <c r="I53" s="70" t="s">
        <v>32</v>
      </c>
      <c r="J53" s="70" t="s">
        <v>32</v>
      </c>
      <c r="L53" s="69" t="s">
        <v>78</v>
      </c>
      <c r="M53" s="70" t="s">
        <v>32</v>
      </c>
      <c r="N53" s="70" t="s">
        <v>32</v>
      </c>
      <c r="O53" s="70" t="s">
        <v>32</v>
      </c>
      <c r="P53" s="70" t="s">
        <v>32</v>
      </c>
      <c r="Q53" s="70" t="s">
        <v>32</v>
      </c>
      <c r="R53" s="70" t="s">
        <v>32</v>
      </c>
      <c r="S53" s="70" t="s">
        <v>32</v>
      </c>
      <c r="T53" s="70" t="s">
        <v>32</v>
      </c>
      <c r="U53" s="70" t="s">
        <v>32</v>
      </c>
      <c r="W53" s="69" t="s">
        <v>78</v>
      </c>
      <c r="X53" s="70" t="s">
        <v>32</v>
      </c>
      <c r="Y53" s="70" t="s">
        <v>32</v>
      </c>
      <c r="Z53" s="70" t="s">
        <v>32</v>
      </c>
      <c r="AA53" s="70" t="s">
        <v>32</v>
      </c>
      <c r="AB53" s="70" t="s">
        <v>32</v>
      </c>
      <c r="AC53" s="70" t="s">
        <v>32</v>
      </c>
      <c r="AD53" s="70" t="s">
        <v>32</v>
      </c>
      <c r="AE53" s="70" t="s">
        <v>32</v>
      </c>
      <c r="AF53" s="70" t="s">
        <v>32</v>
      </c>
      <c r="AH53" s="69" t="s">
        <v>78</v>
      </c>
      <c r="AI53" s="70" t="s">
        <v>32</v>
      </c>
      <c r="AJ53" s="70" t="s">
        <v>32</v>
      </c>
      <c r="AK53" s="70" t="s">
        <v>32</v>
      </c>
      <c r="AL53" s="70" t="s">
        <v>32</v>
      </c>
      <c r="AM53" s="70" t="s">
        <v>32</v>
      </c>
      <c r="AN53" s="70" t="s">
        <v>32</v>
      </c>
      <c r="AO53" s="70" t="s">
        <v>32</v>
      </c>
      <c r="AP53" s="70" t="s">
        <v>32</v>
      </c>
      <c r="AQ53" s="70" t="s">
        <v>32</v>
      </c>
      <c r="AS53" s="69" t="s">
        <v>78</v>
      </c>
      <c r="AT53" s="70" t="s">
        <v>32</v>
      </c>
      <c r="AU53" s="70" t="s">
        <v>32</v>
      </c>
      <c r="AV53" s="70" t="s">
        <v>32</v>
      </c>
      <c r="AW53" s="70" t="s">
        <v>32</v>
      </c>
      <c r="AX53" s="70" t="s">
        <v>32</v>
      </c>
      <c r="AY53" s="70" t="s">
        <v>32</v>
      </c>
      <c r="AZ53" s="70" t="s">
        <v>32</v>
      </c>
      <c r="BA53" s="70" t="s">
        <v>32</v>
      </c>
      <c r="BB53" s="70" t="s">
        <v>32</v>
      </c>
      <c r="BD53" s="69" t="s">
        <v>78</v>
      </c>
      <c r="BE53" s="70" t="s">
        <v>32</v>
      </c>
      <c r="BF53" s="70" t="s">
        <v>32</v>
      </c>
      <c r="BG53" s="70" t="s">
        <v>32</v>
      </c>
      <c r="BH53" s="70" t="s">
        <v>32</v>
      </c>
      <c r="BI53" s="70" t="s">
        <v>32</v>
      </c>
      <c r="BJ53" s="70" t="s">
        <v>32</v>
      </c>
      <c r="BK53" s="70" t="s">
        <v>32</v>
      </c>
      <c r="BL53" s="70" t="s">
        <v>32</v>
      </c>
      <c r="BM53" s="70" t="s">
        <v>32</v>
      </c>
    </row>
    <row r="54" spans="1:65" x14ac:dyDescent="0.15">
      <c r="A54" s="69" t="s">
        <v>79</v>
      </c>
      <c r="B54" s="70" t="s">
        <v>32</v>
      </c>
      <c r="C54" s="70" t="s">
        <v>32</v>
      </c>
      <c r="D54" s="70" t="s">
        <v>32</v>
      </c>
      <c r="E54" s="70" t="s">
        <v>32</v>
      </c>
      <c r="F54" s="70" t="s">
        <v>32</v>
      </c>
      <c r="G54" s="70" t="s">
        <v>32</v>
      </c>
      <c r="H54" s="70" t="s">
        <v>32</v>
      </c>
      <c r="I54" s="70" t="s">
        <v>32</v>
      </c>
      <c r="J54" s="70" t="s">
        <v>32</v>
      </c>
      <c r="L54" s="69" t="s">
        <v>79</v>
      </c>
      <c r="M54" s="70" t="s">
        <v>32</v>
      </c>
      <c r="N54" s="70" t="s">
        <v>32</v>
      </c>
      <c r="O54" s="70" t="s">
        <v>32</v>
      </c>
      <c r="P54" s="70" t="s">
        <v>32</v>
      </c>
      <c r="Q54" s="70" t="s">
        <v>32</v>
      </c>
      <c r="R54" s="70" t="s">
        <v>32</v>
      </c>
      <c r="S54" s="70" t="s">
        <v>32</v>
      </c>
      <c r="T54" s="70" t="s">
        <v>32</v>
      </c>
      <c r="U54" s="70" t="s">
        <v>32</v>
      </c>
      <c r="W54" s="69" t="s">
        <v>79</v>
      </c>
      <c r="X54" s="70" t="s">
        <v>32</v>
      </c>
      <c r="Y54" s="70" t="s">
        <v>32</v>
      </c>
      <c r="Z54" s="70" t="s">
        <v>32</v>
      </c>
      <c r="AA54" s="70" t="s">
        <v>32</v>
      </c>
      <c r="AB54" s="70" t="s">
        <v>32</v>
      </c>
      <c r="AC54" s="70" t="s">
        <v>32</v>
      </c>
      <c r="AD54" s="70" t="s">
        <v>32</v>
      </c>
      <c r="AE54" s="70" t="s">
        <v>32</v>
      </c>
      <c r="AF54" s="70" t="s">
        <v>32</v>
      </c>
      <c r="AH54" s="69" t="s">
        <v>79</v>
      </c>
      <c r="AI54" s="70" t="s">
        <v>32</v>
      </c>
      <c r="AJ54" s="70" t="s">
        <v>32</v>
      </c>
      <c r="AK54" s="70" t="s">
        <v>32</v>
      </c>
      <c r="AL54" s="70" t="s">
        <v>32</v>
      </c>
      <c r="AM54" s="70" t="s">
        <v>32</v>
      </c>
      <c r="AN54" s="70" t="s">
        <v>32</v>
      </c>
      <c r="AO54" s="70" t="s">
        <v>32</v>
      </c>
      <c r="AP54" s="70" t="s">
        <v>32</v>
      </c>
      <c r="AQ54" s="70" t="s">
        <v>32</v>
      </c>
      <c r="AS54" s="69" t="s">
        <v>79</v>
      </c>
      <c r="AT54" s="70" t="s">
        <v>32</v>
      </c>
      <c r="AU54" s="70" t="s">
        <v>32</v>
      </c>
      <c r="AV54" s="70" t="s">
        <v>32</v>
      </c>
      <c r="AW54" s="70" t="s">
        <v>32</v>
      </c>
      <c r="AX54" s="70" t="s">
        <v>32</v>
      </c>
      <c r="AY54" s="70" t="s">
        <v>32</v>
      </c>
      <c r="AZ54" s="70" t="s">
        <v>32</v>
      </c>
      <c r="BA54" s="70" t="s">
        <v>32</v>
      </c>
      <c r="BB54" s="70" t="s">
        <v>32</v>
      </c>
      <c r="BD54" s="69" t="s">
        <v>79</v>
      </c>
      <c r="BE54" s="70" t="s">
        <v>32</v>
      </c>
      <c r="BF54" s="70" t="s">
        <v>32</v>
      </c>
      <c r="BG54" s="70" t="s">
        <v>32</v>
      </c>
      <c r="BH54" s="70" t="s">
        <v>32</v>
      </c>
      <c r="BI54" s="70" t="s">
        <v>32</v>
      </c>
      <c r="BJ54" s="70" t="s">
        <v>32</v>
      </c>
      <c r="BK54" s="70" t="s">
        <v>32</v>
      </c>
      <c r="BL54" s="70" t="s">
        <v>32</v>
      </c>
      <c r="BM54" s="70" t="s">
        <v>32</v>
      </c>
    </row>
    <row r="55" spans="1:65" x14ac:dyDescent="0.15">
      <c r="A55" s="69" t="s">
        <v>80</v>
      </c>
      <c r="B55" s="70" t="s">
        <v>32</v>
      </c>
      <c r="C55" s="70" t="s">
        <v>32</v>
      </c>
      <c r="D55" s="70" t="s">
        <v>32</v>
      </c>
      <c r="E55" s="70" t="s">
        <v>32</v>
      </c>
      <c r="F55" s="70" t="s">
        <v>32</v>
      </c>
      <c r="G55" s="70" t="s">
        <v>32</v>
      </c>
      <c r="H55" s="70" t="s">
        <v>32</v>
      </c>
      <c r="I55" s="70" t="s">
        <v>32</v>
      </c>
      <c r="J55" s="70" t="s">
        <v>32</v>
      </c>
      <c r="L55" s="69" t="s">
        <v>80</v>
      </c>
      <c r="M55" s="70" t="s">
        <v>32</v>
      </c>
      <c r="N55" s="70" t="s">
        <v>32</v>
      </c>
      <c r="O55" s="70" t="s">
        <v>32</v>
      </c>
      <c r="P55" s="70" t="s">
        <v>32</v>
      </c>
      <c r="Q55" s="70" t="s">
        <v>32</v>
      </c>
      <c r="R55" s="70" t="s">
        <v>32</v>
      </c>
      <c r="S55" s="70" t="s">
        <v>32</v>
      </c>
      <c r="T55" s="70" t="s">
        <v>32</v>
      </c>
      <c r="U55" s="70" t="s">
        <v>32</v>
      </c>
      <c r="W55" s="69" t="s">
        <v>80</v>
      </c>
      <c r="X55" s="70" t="s">
        <v>32</v>
      </c>
      <c r="Y55" s="70" t="s">
        <v>32</v>
      </c>
      <c r="Z55" s="70" t="s">
        <v>32</v>
      </c>
      <c r="AA55" s="70" t="s">
        <v>32</v>
      </c>
      <c r="AB55" s="70" t="s">
        <v>32</v>
      </c>
      <c r="AC55" s="70" t="s">
        <v>32</v>
      </c>
      <c r="AD55" s="70" t="s">
        <v>32</v>
      </c>
      <c r="AE55" s="70" t="s">
        <v>32</v>
      </c>
      <c r="AF55" s="70" t="s">
        <v>32</v>
      </c>
      <c r="AH55" s="69" t="s">
        <v>80</v>
      </c>
      <c r="AI55" s="70" t="s">
        <v>32</v>
      </c>
      <c r="AJ55" s="70" t="s">
        <v>32</v>
      </c>
      <c r="AK55" s="70" t="s">
        <v>32</v>
      </c>
      <c r="AL55" s="70" t="s">
        <v>32</v>
      </c>
      <c r="AM55" s="70" t="s">
        <v>32</v>
      </c>
      <c r="AN55" s="70" t="s">
        <v>32</v>
      </c>
      <c r="AO55" s="70" t="s">
        <v>32</v>
      </c>
      <c r="AP55" s="70" t="s">
        <v>32</v>
      </c>
      <c r="AQ55" s="70" t="s">
        <v>32</v>
      </c>
      <c r="AS55" s="69" t="s">
        <v>80</v>
      </c>
      <c r="AT55" s="70" t="s">
        <v>32</v>
      </c>
      <c r="AU55" s="70" t="s">
        <v>32</v>
      </c>
      <c r="AV55" s="70" t="s">
        <v>32</v>
      </c>
      <c r="AW55" s="70" t="s">
        <v>32</v>
      </c>
      <c r="AX55" s="70" t="s">
        <v>32</v>
      </c>
      <c r="AY55" s="70" t="s">
        <v>32</v>
      </c>
      <c r="AZ55" s="70" t="s">
        <v>32</v>
      </c>
      <c r="BA55" s="70" t="s">
        <v>32</v>
      </c>
      <c r="BB55" s="70" t="s">
        <v>32</v>
      </c>
      <c r="BD55" s="69" t="s">
        <v>80</v>
      </c>
      <c r="BE55" s="70" t="s">
        <v>32</v>
      </c>
      <c r="BF55" s="70" t="s">
        <v>32</v>
      </c>
      <c r="BG55" s="70" t="s">
        <v>32</v>
      </c>
      <c r="BH55" s="70" t="s">
        <v>32</v>
      </c>
      <c r="BI55" s="70" t="s">
        <v>32</v>
      </c>
      <c r="BJ55" s="70" t="s">
        <v>32</v>
      </c>
      <c r="BK55" s="70" t="s">
        <v>32</v>
      </c>
      <c r="BL55" s="70" t="s">
        <v>32</v>
      </c>
      <c r="BM55" s="70" t="s">
        <v>32</v>
      </c>
    </row>
    <row r="56" spans="1:65" x14ac:dyDescent="0.15">
      <c r="A56" s="69" t="s">
        <v>81</v>
      </c>
      <c r="B56" s="70">
        <v>113195139</v>
      </c>
      <c r="C56" s="70" t="s">
        <v>32</v>
      </c>
      <c r="D56" s="70" t="s">
        <v>32</v>
      </c>
      <c r="E56" s="70" t="s">
        <v>32</v>
      </c>
      <c r="F56" s="70" t="s">
        <v>32</v>
      </c>
      <c r="G56" s="70" t="s">
        <v>32</v>
      </c>
      <c r="H56" s="70" t="s">
        <v>32</v>
      </c>
      <c r="I56" s="70" t="s">
        <v>32</v>
      </c>
      <c r="J56" s="70">
        <v>113195139</v>
      </c>
      <c r="L56" s="69" t="s">
        <v>81</v>
      </c>
      <c r="M56" s="70">
        <v>113195139</v>
      </c>
      <c r="N56" s="70" t="s">
        <v>32</v>
      </c>
      <c r="O56" s="70" t="s">
        <v>32</v>
      </c>
      <c r="P56" s="70" t="s">
        <v>32</v>
      </c>
      <c r="Q56" s="70" t="s">
        <v>32</v>
      </c>
      <c r="R56" s="70" t="s">
        <v>32</v>
      </c>
      <c r="S56" s="70" t="s">
        <v>32</v>
      </c>
      <c r="T56" s="70" t="s">
        <v>32</v>
      </c>
      <c r="U56" s="70">
        <v>113195139</v>
      </c>
      <c r="W56" s="69" t="s">
        <v>81</v>
      </c>
      <c r="X56" s="70" t="s">
        <v>32</v>
      </c>
      <c r="Y56" s="70" t="s">
        <v>32</v>
      </c>
      <c r="Z56" s="70" t="s">
        <v>32</v>
      </c>
      <c r="AA56" s="70" t="s">
        <v>32</v>
      </c>
      <c r="AB56" s="70" t="s">
        <v>32</v>
      </c>
      <c r="AC56" s="70" t="s">
        <v>32</v>
      </c>
      <c r="AD56" s="70" t="s">
        <v>32</v>
      </c>
      <c r="AE56" s="70" t="s">
        <v>32</v>
      </c>
      <c r="AF56" s="70" t="s">
        <v>32</v>
      </c>
      <c r="AH56" s="69" t="s">
        <v>81</v>
      </c>
      <c r="AI56" s="70" t="s">
        <v>32</v>
      </c>
      <c r="AJ56" s="70" t="s">
        <v>32</v>
      </c>
      <c r="AK56" s="70" t="s">
        <v>32</v>
      </c>
      <c r="AL56" s="70" t="s">
        <v>32</v>
      </c>
      <c r="AM56" s="70" t="s">
        <v>32</v>
      </c>
      <c r="AN56" s="70" t="s">
        <v>32</v>
      </c>
      <c r="AO56" s="70" t="s">
        <v>32</v>
      </c>
      <c r="AP56" s="70" t="s">
        <v>32</v>
      </c>
      <c r="AQ56" s="70" t="s">
        <v>32</v>
      </c>
      <c r="AS56" s="69" t="s">
        <v>81</v>
      </c>
      <c r="AT56" s="70" t="s">
        <v>32</v>
      </c>
      <c r="AU56" s="70" t="s">
        <v>32</v>
      </c>
      <c r="AV56" s="70" t="s">
        <v>32</v>
      </c>
      <c r="AW56" s="70" t="s">
        <v>32</v>
      </c>
      <c r="AX56" s="70" t="s">
        <v>32</v>
      </c>
      <c r="AY56" s="70" t="s">
        <v>32</v>
      </c>
      <c r="AZ56" s="70" t="s">
        <v>32</v>
      </c>
      <c r="BA56" s="70" t="s">
        <v>32</v>
      </c>
      <c r="BB56" s="70" t="s">
        <v>32</v>
      </c>
      <c r="BD56" s="69" t="s">
        <v>81</v>
      </c>
      <c r="BE56" s="70" t="s">
        <v>32</v>
      </c>
      <c r="BF56" s="70" t="s">
        <v>32</v>
      </c>
      <c r="BG56" s="70" t="s">
        <v>32</v>
      </c>
      <c r="BH56" s="70" t="s">
        <v>32</v>
      </c>
      <c r="BI56" s="70" t="s">
        <v>32</v>
      </c>
      <c r="BJ56" s="70" t="s">
        <v>32</v>
      </c>
      <c r="BK56" s="70" t="s">
        <v>32</v>
      </c>
      <c r="BL56" s="70" t="s">
        <v>32</v>
      </c>
      <c r="BM56" s="70" t="s">
        <v>32</v>
      </c>
    </row>
    <row r="57" spans="1:65" x14ac:dyDescent="0.15">
      <c r="A57" s="69" t="s">
        <v>82</v>
      </c>
      <c r="B57" s="70">
        <v>290358675</v>
      </c>
      <c r="C57" s="70" t="s">
        <v>32</v>
      </c>
      <c r="D57" s="70" t="s">
        <v>32</v>
      </c>
      <c r="E57" s="70" t="s">
        <v>32</v>
      </c>
      <c r="F57" s="70" t="s">
        <v>32</v>
      </c>
      <c r="G57" s="70" t="s">
        <v>32</v>
      </c>
      <c r="H57" s="70" t="s">
        <v>32</v>
      </c>
      <c r="I57" s="70" t="s">
        <v>32</v>
      </c>
      <c r="J57" s="70">
        <v>290358675</v>
      </c>
      <c r="L57" s="69" t="s">
        <v>82</v>
      </c>
      <c r="M57" s="70">
        <v>290358675</v>
      </c>
      <c r="N57" s="70" t="s">
        <v>32</v>
      </c>
      <c r="O57" s="70" t="s">
        <v>32</v>
      </c>
      <c r="P57" s="70" t="s">
        <v>32</v>
      </c>
      <c r="Q57" s="70" t="s">
        <v>32</v>
      </c>
      <c r="R57" s="70" t="s">
        <v>32</v>
      </c>
      <c r="S57" s="70" t="s">
        <v>32</v>
      </c>
      <c r="T57" s="70" t="s">
        <v>32</v>
      </c>
      <c r="U57" s="70">
        <v>290358675</v>
      </c>
      <c r="W57" s="69" t="s">
        <v>82</v>
      </c>
      <c r="X57" s="70" t="s">
        <v>32</v>
      </c>
      <c r="Y57" s="70" t="s">
        <v>32</v>
      </c>
      <c r="Z57" s="70" t="s">
        <v>32</v>
      </c>
      <c r="AA57" s="70" t="s">
        <v>32</v>
      </c>
      <c r="AB57" s="70" t="s">
        <v>32</v>
      </c>
      <c r="AC57" s="70" t="s">
        <v>32</v>
      </c>
      <c r="AD57" s="70" t="s">
        <v>32</v>
      </c>
      <c r="AE57" s="70" t="s">
        <v>32</v>
      </c>
      <c r="AF57" s="70" t="s">
        <v>32</v>
      </c>
      <c r="AH57" s="69" t="s">
        <v>82</v>
      </c>
      <c r="AI57" s="70" t="s">
        <v>32</v>
      </c>
      <c r="AJ57" s="70" t="s">
        <v>32</v>
      </c>
      <c r="AK57" s="70" t="s">
        <v>32</v>
      </c>
      <c r="AL57" s="70" t="s">
        <v>32</v>
      </c>
      <c r="AM57" s="70" t="s">
        <v>32</v>
      </c>
      <c r="AN57" s="70" t="s">
        <v>32</v>
      </c>
      <c r="AO57" s="70" t="s">
        <v>32</v>
      </c>
      <c r="AP57" s="70" t="s">
        <v>32</v>
      </c>
      <c r="AQ57" s="70" t="s">
        <v>32</v>
      </c>
      <c r="AS57" s="69" t="s">
        <v>82</v>
      </c>
      <c r="AT57" s="70" t="s">
        <v>32</v>
      </c>
      <c r="AU57" s="70" t="s">
        <v>32</v>
      </c>
      <c r="AV57" s="70" t="s">
        <v>32</v>
      </c>
      <c r="AW57" s="70" t="s">
        <v>32</v>
      </c>
      <c r="AX57" s="70" t="s">
        <v>32</v>
      </c>
      <c r="AY57" s="70" t="s">
        <v>32</v>
      </c>
      <c r="AZ57" s="70" t="s">
        <v>32</v>
      </c>
      <c r="BA57" s="70" t="s">
        <v>32</v>
      </c>
      <c r="BB57" s="70" t="s">
        <v>32</v>
      </c>
      <c r="BD57" s="69" t="s">
        <v>82</v>
      </c>
      <c r="BE57" s="70" t="s">
        <v>32</v>
      </c>
      <c r="BF57" s="70" t="s">
        <v>32</v>
      </c>
      <c r="BG57" s="70" t="s">
        <v>32</v>
      </c>
      <c r="BH57" s="70" t="s">
        <v>32</v>
      </c>
      <c r="BI57" s="70" t="s">
        <v>32</v>
      </c>
      <c r="BJ57" s="70" t="s">
        <v>32</v>
      </c>
      <c r="BK57" s="70" t="s">
        <v>32</v>
      </c>
      <c r="BL57" s="70" t="s">
        <v>32</v>
      </c>
      <c r="BM57" s="70" t="s">
        <v>32</v>
      </c>
    </row>
    <row r="58" spans="1:65" x14ac:dyDescent="0.15">
      <c r="A58" s="69" t="s">
        <v>83</v>
      </c>
      <c r="B58" s="70">
        <v>11044809</v>
      </c>
      <c r="C58" s="70" t="s">
        <v>32</v>
      </c>
      <c r="D58" s="70" t="s">
        <v>32</v>
      </c>
      <c r="E58" s="70" t="s">
        <v>32</v>
      </c>
      <c r="F58" s="70" t="s">
        <v>32</v>
      </c>
      <c r="G58" s="70" t="s">
        <v>32</v>
      </c>
      <c r="H58" s="70" t="s">
        <v>32</v>
      </c>
      <c r="I58" s="70" t="s">
        <v>32</v>
      </c>
      <c r="J58" s="70">
        <v>11044809</v>
      </c>
      <c r="L58" s="69" t="s">
        <v>83</v>
      </c>
      <c r="M58" s="70">
        <v>11044809</v>
      </c>
      <c r="N58" s="70" t="s">
        <v>32</v>
      </c>
      <c r="O58" s="70" t="s">
        <v>32</v>
      </c>
      <c r="P58" s="70" t="s">
        <v>32</v>
      </c>
      <c r="Q58" s="70" t="s">
        <v>32</v>
      </c>
      <c r="R58" s="70" t="s">
        <v>32</v>
      </c>
      <c r="S58" s="70" t="s">
        <v>32</v>
      </c>
      <c r="T58" s="70" t="s">
        <v>32</v>
      </c>
      <c r="U58" s="70">
        <v>11044809</v>
      </c>
      <c r="W58" s="69" t="s">
        <v>83</v>
      </c>
      <c r="X58" s="70" t="s">
        <v>32</v>
      </c>
      <c r="Y58" s="70" t="s">
        <v>32</v>
      </c>
      <c r="Z58" s="70" t="s">
        <v>32</v>
      </c>
      <c r="AA58" s="70" t="s">
        <v>32</v>
      </c>
      <c r="AB58" s="70" t="s">
        <v>32</v>
      </c>
      <c r="AC58" s="70" t="s">
        <v>32</v>
      </c>
      <c r="AD58" s="70" t="s">
        <v>32</v>
      </c>
      <c r="AE58" s="70" t="s">
        <v>32</v>
      </c>
      <c r="AF58" s="70" t="s">
        <v>32</v>
      </c>
      <c r="AH58" s="69" t="s">
        <v>83</v>
      </c>
      <c r="AI58" s="70" t="s">
        <v>32</v>
      </c>
      <c r="AJ58" s="70" t="s">
        <v>32</v>
      </c>
      <c r="AK58" s="70" t="s">
        <v>32</v>
      </c>
      <c r="AL58" s="70" t="s">
        <v>32</v>
      </c>
      <c r="AM58" s="70" t="s">
        <v>32</v>
      </c>
      <c r="AN58" s="70" t="s">
        <v>32</v>
      </c>
      <c r="AO58" s="70" t="s">
        <v>32</v>
      </c>
      <c r="AP58" s="70" t="s">
        <v>32</v>
      </c>
      <c r="AQ58" s="70" t="s">
        <v>32</v>
      </c>
      <c r="AS58" s="69" t="s">
        <v>83</v>
      </c>
      <c r="AT58" s="70" t="s">
        <v>32</v>
      </c>
      <c r="AU58" s="70" t="s">
        <v>32</v>
      </c>
      <c r="AV58" s="70" t="s">
        <v>32</v>
      </c>
      <c r="AW58" s="70" t="s">
        <v>32</v>
      </c>
      <c r="AX58" s="70" t="s">
        <v>32</v>
      </c>
      <c r="AY58" s="70" t="s">
        <v>32</v>
      </c>
      <c r="AZ58" s="70" t="s">
        <v>32</v>
      </c>
      <c r="BA58" s="70" t="s">
        <v>32</v>
      </c>
      <c r="BB58" s="70" t="s">
        <v>32</v>
      </c>
      <c r="BD58" s="69" t="s">
        <v>83</v>
      </c>
      <c r="BE58" s="70" t="s">
        <v>32</v>
      </c>
      <c r="BF58" s="70" t="s">
        <v>32</v>
      </c>
      <c r="BG58" s="70" t="s">
        <v>32</v>
      </c>
      <c r="BH58" s="70" t="s">
        <v>32</v>
      </c>
      <c r="BI58" s="70" t="s">
        <v>32</v>
      </c>
      <c r="BJ58" s="70" t="s">
        <v>32</v>
      </c>
      <c r="BK58" s="70" t="s">
        <v>32</v>
      </c>
      <c r="BL58" s="70" t="s">
        <v>32</v>
      </c>
      <c r="BM58" s="70" t="s">
        <v>32</v>
      </c>
    </row>
    <row r="59" spans="1:65" x14ac:dyDescent="0.15">
      <c r="A59" s="69" t="s">
        <v>84</v>
      </c>
      <c r="B59" s="70">
        <v>4217231957</v>
      </c>
      <c r="C59" s="70" t="s">
        <v>32</v>
      </c>
      <c r="D59" s="70" t="s">
        <v>32</v>
      </c>
      <c r="E59" s="70" t="s">
        <v>32</v>
      </c>
      <c r="F59" s="70">
        <v>9940700</v>
      </c>
      <c r="G59" s="70" t="s">
        <v>32</v>
      </c>
      <c r="H59" s="70" t="s">
        <v>32</v>
      </c>
      <c r="I59" s="70">
        <v>194144901</v>
      </c>
      <c r="J59" s="70">
        <v>4421317558</v>
      </c>
      <c r="L59" s="69" t="s">
        <v>84</v>
      </c>
      <c r="M59" s="70">
        <v>4217231957</v>
      </c>
      <c r="N59" s="70" t="s">
        <v>32</v>
      </c>
      <c r="O59" s="70" t="s">
        <v>32</v>
      </c>
      <c r="P59" s="70" t="s">
        <v>32</v>
      </c>
      <c r="Q59" s="70">
        <v>9940700</v>
      </c>
      <c r="R59" s="70" t="s">
        <v>32</v>
      </c>
      <c r="S59" s="70" t="s">
        <v>32</v>
      </c>
      <c r="T59" s="70">
        <v>194144901</v>
      </c>
      <c r="U59" s="70">
        <v>4421317558</v>
      </c>
      <c r="W59" s="69" t="s">
        <v>84</v>
      </c>
      <c r="X59" s="70" t="s">
        <v>32</v>
      </c>
      <c r="Y59" s="70" t="s">
        <v>32</v>
      </c>
      <c r="Z59" s="70" t="s">
        <v>32</v>
      </c>
      <c r="AA59" s="70" t="s">
        <v>32</v>
      </c>
      <c r="AB59" s="70" t="s">
        <v>32</v>
      </c>
      <c r="AC59" s="70" t="s">
        <v>32</v>
      </c>
      <c r="AD59" s="70" t="s">
        <v>32</v>
      </c>
      <c r="AE59" s="70" t="s">
        <v>32</v>
      </c>
      <c r="AF59" s="70" t="s">
        <v>32</v>
      </c>
      <c r="AH59" s="69" t="s">
        <v>84</v>
      </c>
      <c r="AI59" s="70" t="s">
        <v>32</v>
      </c>
      <c r="AJ59" s="70" t="s">
        <v>32</v>
      </c>
      <c r="AK59" s="70" t="s">
        <v>32</v>
      </c>
      <c r="AL59" s="70" t="s">
        <v>32</v>
      </c>
      <c r="AM59" s="70" t="s">
        <v>32</v>
      </c>
      <c r="AN59" s="70" t="s">
        <v>32</v>
      </c>
      <c r="AO59" s="70" t="s">
        <v>32</v>
      </c>
      <c r="AP59" s="70" t="s">
        <v>32</v>
      </c>
      <c r="AQ59" s="70" t="s">
        <v>32</v>
      </c>
      <c r="AS59" s="69" t="s">
        <v>84</v>
      </c>
      <c r="AT59" s="70" t="s">
        <v>32</v>
      </c>
      <c r="AU59" s="70" t="s">
        <v>32</v>
      </c>
      <c r="AV59" s="70" t="s">
        <v>32</v>
      </c>
      <c r="AW59" s="70" t="s">
        <v>32</v>
      </c>
      <c r="AX59" s="70" t="s">
        <v>32</v>
      </c>
      <c r="AY59" s="70" t="s">
        <v>32</v>
      </c>
      <c r="AZ59" s="70" t="s">
        <v>32</v>
      </c>
      <c r="BA59" s="70" t="s">
        <v>32</v>
      </c>
      <c r="BB59" s="70" t="s">
        <v>32</v>
      </c>
      <c r="BD59" s="69" t="s">
        <v>84</v>
      </c>
      <c r="BE59" s="70" t="s">
        <v>32</v>
      </c>
      <c r="BF59" s="70" t="s">
        <v>32</v>
      </c>
      <c r="BG59" s="70" t="s">
        <v>32</v>
      </c>
      <c r="BH59" s="70" t="s">
        <v>32</v>
      </c>
      <c r="BI59" s="70" t="s">
        <v>32</v>
      </c>
      <c r="BJ59" s="70" t="s">
        <v>32</v>
      </c>
      <c r="BK59" s="70" t="s">
        <v>32</v>
      </c>
      <c r="BL59" s="70" t="s">
        <v>32</v>
      </c>
      <c r="BM59" s="70" t="s">
        <v>32</v>
      </c>
    </row>
    <row r="60" spans="1:65" x14ac:dyDescent="0.15">
      <c r="A60" s="69" t="s">
        <v>85</v>
      </c>
      <c r="B60" s="70" t="s">
        <v>32</v>
      </c>
      <c r="C60" s="70" t="s">
        <v>32</v>
      </c>
      <c r="D60" s="70" t="s">
        <v>32</v>
      </c>
      <c r="E60" s="70" t="s">
        <v>32</v>
      </c>
      <c r="F60" s="70" t="s">
        <v>32</v>
      </c>
      <c r="G60" s="70" t="s">
        <v>32</v>
      </c>
      <c r="H60" s="70" t="s">
        <v>32</v>
      </c>
      <c r="I60" s="70" t="s">
        <v>32</v>
      </c>
      <c r="J60" s="70" t="s">
        <v>32</v>
      </c>
      <c r="L60" s="69" t="s">
        <v>85</v>
      </c>
      <c r="M60" s="70" t="s">
        <v>32</v>
      </c>
      <c r="N60" s="70" t="s">
        <v>32</v>
      </c>
      <c r="O60" s="70" t="s">
        <v>32</v>
      </c>
      <c r="P60" s="70" t="s">
        <v>32</v>
      </c>
      <c r="Q60" s="70" t="s">
        <v>32</v>
      </c>
      <c r="R60" s="70" t="s">
        <v>32</v>
      </c>
      <c r="S60" s="70" t="s">
        <v>32</v>
      </c>
      <c r="T60" s="70" t="s">
        <v>32</v>
      </c>
      <c r="U60" s="70" t="s">
        <v>32</v>
      </c>
      <c r="W60" s="69" t="s">
        <v>85</v>
      </c>
      <c r="X60" s="70" t="s">
        <v>32</v>
      </c>
      <c r="Y60" s="70" t="s">
        <v>32</v>
      </c>
      <c r="Z60" s="70" t="s">
        <v>32</v>
      </c>
      <c r="AA60" s="70" t="s">
        <v>32</v>
      </c>
      <c r="AB60" s="70" t="s">
        <v>32</v>
      </c>
      <c r="AC60" s="70" t="s">
        <v>32</v>
      </c>
      <c r="AD60" s="70" t="s">
        <v>32</v>
      </c>
      <c r="AE60" s="70" t="s">
        <v>32</v>
      </c>
      <c r="AF60" s="70" t="s">
        <v>32</v>
      </c>
      <c r="AH60" s="69" t="s">
        <v>85</v>
      </c>
      <c r="AI60" s="70" t="s">
        <v>32</v>
      </c>
      <c r="AJ60" s="70" t="s">
        <v>32</v>
      </c>
      <c r="AK60" s="70" t="s">
        <v>32</v>
      </c>
      <c r="AL60" s="70" t="s">
        <v>32</v>
      </c>
      <c r="AM60" s="70" t="s">
        <v>32</v>
      </c>
      <c r="AN60" s="70" t="s">
        <v>32</v>
      </c>
      <c r="AO60" s="70" t="s">
        <v>32</v>
      </c>
      <c r="AP60" s="70" t="s">
        <v>32</v>
      </c>
      <c r="AQ60" s="70" t="s">
        <v>32</v>
      </c>
      <c r="AS60" s="69" t="s">
        <v>85</v>
      </c>
      <c r="AT60" s="70" t="s">
        <v>32</v>
      </c>
      <c r="AU60" s="70" t="s">
        <v>32</v>
      </c>
      <c r="AV60" s="70" t="s">
        <v>32</v>
      </c>
      <c r="AW60" s="70" t="s">
        <v>32</v>
      </c>
      <c r="AX60" s="70" t="s">
        <v>32</v>
      </c>
      <c r="AY60" s="70" t="s">
        <v>32</v>
      </c>
      <c r="AZ60" s="70" t="s">
        <v>32</v>
      </c>
      <c r="BA60" s="70" t="s">
        <v>32</v>
      </c>
      <c r="BB60" s="70" t="s">
        <v>32</v>
      </c>
      <c r="BD60" s="69" t="s">
        <v>85</v>
      </c>
      <c r="BE60" s="70" t="s">
        <v>32</v>
      </c>
      <c r="BF60" s="70" t="s">
        <v>32</v>
      </c>
      <c r="BG60" s="70" t="s">
        <v>32</v>
      </c>
      <c r="BH60" s="70" t="s">
        <v>32</v>
      </c>
      <c r="BI60" s="70" t="s">
        <v>32</v>
      </c>
      <c r="BJ60" s="70" t="s">
        <v>32</v>
      </c>
      <c r="BK60" s="70" t="s">
        <v>32</v>
      </c>
      <c r="BL60" s="70" t="s">
        <v>32</v>
      </c>
      <c r="BM60" s="70" t="s">
        <v>32</v>
      </c>
    </row>
    <row r="61" spans="1:65" x14ac:dyDescent="0.15">
      <c r="A61" s="69" t="s">
        <v>86</v>
      </c>
      <c r="B61" s="70">
        <v>3019720640</v>
      </c>
      <c r="C61" s="70" t="s">
        <v>32</v>
      </c>
      <c r="D61" s="70" t="s">
        <v>32</v>
      </c>
      <c r="E61" s="70" t="s">
        <v>32</v>
      </c>
      <c r="F61" s="70">
        <v>1525810</v>
      </c>
      <c r="G61" s="70" t="s">
        <v>32</v>
      </c>
      <c r="H61" s="70" t="s">
        <v>32</v>
      </c>
      <c r="I61" s="70" t="s">
        <v>32</v>
      </c>
      <c r="J61" s="70">
        <v>3021246450</v>
      </c>
      <c r="L61" s="69" t="s">
        <v>86</v>
      </c>
      <c r="M61" s="70">
        <v>3019720640</v>
      </c>
      <c r="N61" s="70" t="s">
        <v>32</v>
      </c>
      <c r="O61" s="70" t="s">
        <v>32</v>
      </c>
      <c r="P61" s="70" t="s">
        <v>32</v>
      </c>
      <c r="Q61" s="70">
        <v>1525810</v>
      </c>
      <c r="R61" s="70" t="s">
        <v>32</v>
      </c>
      <c r="S61" s="70" t="s">
        <v>32</v>
      </c>
      <c r="T61" s="70" t="s">
        <v>32</v>
      </c>
      <c r="U61" s="70">
        <v>3021246450</v>
      </c>
      <c r="W61" s="69" t="s">
        <v>86</v>
      </c>
      <c r="X61" s="70" t="s">
        <v>32</v>
      </c>
      <c r="Y61" s="70" t="s">
        <v>32</v>
      </c>
      <c r="Z61" s="70" t="s">
        <v>32</v>
      </c>
      <c r="AA61" s="70" t="s">
        <v>32</v>
      </c>
      <c r="AB61" s="70" t="s">
        <v>32</v>
      </c>
      <c r="AC61" s="70" t="s">
        <v>32</v>
      </c>
      <c r="AD61" s="70" t="s">
        <v>32</v>
      </c>
      <c r="AE61" s="70" t="s">
        <v>32</v>
      </c>
      <c r="AF61" s="70" t="s">
        <v>32</v>
      </c>
      <c r="AH61" s="69" t="s">
        <v>86</v>
      </c>
      <c r="AI61" s="70" t="s">
        <v>32</v>
      </c>
      <c r="AJ61" s="70" t="s">
        <v>32</v>
      </c>
      <c r="AK61" s="70" t="s">
        <v>32</v>
      </c>
      <c r="AL61" s="70" t="s">
        <v>32</v>
      </c>
      <c r="AM61" s="70" t="s">
        <v>32</v>
      </c>
      <c r="AN61" s="70" t="s">
        <v>32</v>
      </c>
      <c r="AO61" s="70" t="s">
        <v>32</v>
      </c>
      <c r="AP61" s="70" t="s">
        <v>32</v>
      </c>
      <c r="AQ61" s="70" t="s">
        <v>32</v>
      </c>
      <c r="AS61" s="69" t="s">
        <v>86</v>
      </c>
      <c r="AT61" s="70" t="s">
        <v>32</v>
      </c>
      <c r="AU61" s="70" t="s">
        <v>32</v>
      </c>
      <c r="AV61" s="70" t="s">
        <v>32</v>
      </c>
      <c r="AW61" s="70" t="s">
        <v>32</v>
      </c>
      <c r="AX61" s="70" t="s">
        <v>32</v>
      </c>
      <c r="AY61" s="70" t="s">
        <v>32</v>
      </c>
      <c r="AZ61" s="70" t="s">
        <v>32</v>
      </c>
      <c r="BA61" s="70" t="s">
        <v>32</v>
      </c>
      <c r="BB61" s="70" t="s">
        <v>32</v>
      </c>
      <c r="BD61" s="69" t="s">
        <v>86</v>
      </c>
      <c r="BE61" s="70" t="s">
        <v>32</v>
      </c>
      <c r="BF61" s="70" t="s">
        <v>32</v>
      </c>
      <c r="BG61" s="70" t="s">
        <v>32</v>
      </c>
      <c r="BH61" s="70" t="s">
        <v>32</v>
      </c>
      <c r="BI61" s="70" t="s">
        <v>32</v>
      </c>
      <c r="BJ61" s="70" t="s">
        <v>32</v>
      </c>
      <c r="BK61" s="70" t="s">
        <v>32</v>
      </c>
      <c r="BL61" s="70" t="s">
        <v>32</v>
      </c>
      <c r="BM61" s="70" t="s">
        <v>32</v>
      </c>
    </row>
    <row r="62" spans="1:65" x14ac:dyDescent="0.15">
      <c r="A62" s="69" t="s">
        <v>87</v>
      </c>
      <c r="B62" s="70">
        <v>2104166</v>
      </c>
      <c r="C62" s="70">
        <v>500410752</v>
      </c>
      <c r="D62" s="70">
        <v>3642452</v>
      </c>
      <c r="E62" s="70">
        <v>3</v>
      </c>
      <c r="F62" s="70">
        <v>12</v>
      </c>
      <c r="G62" s="70">
        <v>66000</v>
      </c>
      <c r="H62" s="70">
        <v>120336799</v>
      </c>
      <c r="I62" s="70">
        <v>522984</v>
      </c>
      <c r="J62" s="70">
        <v>627083168</v>
      </c>
      <c r="L62" s="69" t="s">
        <v>87</v>
      </c>
      <c r="M62" s="70">
        <v>2104166</v>
      </c>
      <c r="N62" s="70">
        <v>500410752</v>
      </c>
      <c r="O62" s="70">
        <v>3642442</v>
      </c>
      <c r="P62" s="70">
        <v>3</v>
      </c>
      <c r="Q62" s="70">
        <v>12</v>
      </c>
      <c r="R62" s="70">
        <v>66000</v>
      </c>
      <c r="S62" s="70">
        <v>119881487</v>
      </c>
      <c r="T62" s="70" t="s">
        <v>32</v>
      </c>
      <c r="U62" s="70">
        <v>626104862</v>
      </c>
      <c r="W62" s="69" t="s">
        <v>87</v>
      </c>
      <c r="X62" s="70" t="s">
        <v>32</v>
      </c>
      <c r="Y62" s="70" t="s">
        <v>32</v>
      </c>
      <c r="Z62" s="70">
        <v>5</v>
      </c>
      <c r="AA62" s="70" t="s">
        <v>32</v>
      </c>
      <c r="AB62" s="70" t="s">
        <v>32</v>
      </c>
      <c r="AC62" s="70" t="s">
        <v>32</v>
      </c>
      <c r="AD62" s="70" t="s">
        <v>32</v>
      </c>
      <c r="AE62" s="70">
        <v>522984</v>
      </c>
      <c r="AF62" s="70">
        <v>522989</v>
      </c>
      <c r="AH62" s="69" t="s">
        <v>87</v>
      </c>
      <c r="AI62" s="70" t="s">
        <v>32</v>
      </c>
      <c r="AJ62" s="70" t="s">
        <v>32</v>
      </c>
      <c r="AK62" s="70" t="s">
        <v>32</v>
      </c>
      <c r="AL62" s="70" t="s">
        <v>32</v>
      </c>
      <c r="AM62" s="70" t="s">
        <v>32</v>
      </c>
      <c r="AN62" s="70" t="s">
        <v>32</v>
      </c>
      <c r="AO62" s="70" t="s">
        <v>32</v>
      </c>
      <c r="AP62" s="70" t="s">
        <v>32</v>
      </c>
      <c r="AQ62" s="70" t="s">
        <v>32</v>
      </c>
      <c r="AS62" s="69" t="s">
        <v>87</v>
      </c>
      <c r="AT62" s="70" t="s">
        <v>32</v>
      </c>
      <c r="AU62" s="70" t="s">
        <v>32</v>
      </c>
      <c r="AV62" s="70">
        <v>5</v>
      </c>
      <c r="AW62" s="70" t="s">
        <v>32</v>
      </c>
      <c r="AX62" s="70" t="s">
        <v>32</v>
      </c>
      <c r="AY62" s="70" t="s">
        <v>32</v>
      </c>
      <c r="AZ62" s="70">
        <v>455312</v>
      </c>
      <c r="BA62" s="70" t="s">
        <v>32</v>
      </c>
      <c r="BB62" s="70">
        <v>455317</v>
      </c>
      <c r="BD62" s="69" t="s">
        <v>87</v>
      </c>
      <c r="BE62" s="70" t="s">
        <v>32</v>
      </c>
      <c r="BF62" s="70" t="s">
        <v>32</v>
      </c>
      <c r="BG62" s="70" t="s">
        <v>32</v>
      </c>
      <c r="BH62" s="70" t="s">
        <v>32</v>
      </c>
      <c r="BI62" s="70" t="s">
        <v>32</v>
      </c>
      <c r="BJ62" s="70" t="s">
        <v>32</v>
      </c>
      <c r="BK62" s="70" t="s">
        <v>32</v>
      </c>
      <c r="BL62" s="70" t="s">
        <v>32</v>
      </c>
      <c r="BM62" s="70" t="s">
        <v>32</v>
      </c>
    </row>
    <row r="63" spans="1:65" x14ac:dyDescent="0.15">
      <c r="A63" s="69" t="s">
        <v>88</v>
      </c>
      <c r="B63" s="70" t="s">
        <v>32</v>
      </c>
      <c r="C63" s="70" t="s">
        <v>32</v>
      </c>
      <c r="D63" s="70" t="s">
        <v>32</v>
      </c>
      <c r="E63" s="70" t="s">
        <v>32</v>
      </c>
      <c r="F63" s="70" t="s">
        <v>32</v>
      </c>
      <c r="G63" s="70" t="s">
        <v>32</v>
      </c>
      <c r="H63" s="70" t="s">
        <v>32</v>
      </c>
      <c r="I63" s="70" t="s">
        <v>32</v>
      </c>
      <c r="J63" s="70" t="s">
        <v>32</v>
      </c>
      <c r="L63" s="69" t="s">
        <v>88</v>
      </c>
      <c r="M63" s="70" t="s">
        <v>32</v>
      </c>
      <c r="N63" s="70" t="s">
        <v>32</v>
      </c>
      <c r="O63" s="70" t="s">
        <v>32</v>
      </c>
      <c r="P63" s="70" t="s">
        <v>32</v>
      </c>
      <c r="Q63" s="70" t="s">
        <v>32</v>
      </c>
      <c r="R63" s="70" t="s">
        <v>32</v>
      </c>
      <c r="S63" s="70" t="s">
        <v>32</v>
      </c>
      <c r="T63" s="70" t="s">
        <v>32</v>
      </c>
      <c r="U63" s="70" t="s">
        <v>32</v>
      </c>
      <c r="W63" s="69" t="s">
        <v>88</v>
      </c>
      <c r="X63" s="70" t="s">
        <v>32</v>
      </c>
      <c r="Y63" s="70" t="s">
        <v>32</v>
      </c>
      <c r="Z63" s="70" t="s">
        <v>32</v>
      </c>
      <c r="AA63" s="70" t="s">
        <v>32</v>
      </c>
      <c r="AB63" s="70" t="s">
        <v>32</v>
      </c>
      <c r="AC63" s="70" t="s">
        <v>32</v>
      </c>
      <c r="AD63" s="70" t="s">
        <v>32</v>
      </c>
      <c r="AE63" s="70" t="s">
        <v>32</v>
      </c>
      <c r="AF63" s="70" t="s">
        <v>32</v>
      </c>
      <c r="AH63" s="69" t="s">
        <v>88</v>
      </c>
      <c r="AI63" s="70" t="s">
        <v>32</v>
      </c>
      <c r="AJ63" s="70" t="s">
        <v>32</v>
      </c>
      <c r="AK63" s="70" t="s">
        <v>32</v>
      </c>
      <c r="AL63" s="70" t="s">
        <v>32</v>
      </c>
      <c r="AM63" s="70" t="s">
        <v>32</v>
      </c>
      <c r="AN63" s="70" t="s">
        <v>32</v>
      </c>
      <c r="AO63" s="70" t="s">
        <v>32</v>
      </c>
      <c r="AP63" s="70" t="s">
        <v>32</v>
      </c>
      <c r="AQ63" s="70" t="s">
        <v>32</v>
      </c>
      <c r="AS63" s="69" t="s">
        <v>88</v>
      </c>
      <c r="AT63" s="70" t="s">
        <v>32</v>
      </c>
      <c r="AU63" s="70" t="s">
        <v>32</v>
      </c>
      <c r="AV63" s="70" t="s">
        <v>32</v>
      </c>
      <c r="AW63" s="70" t="s">
        <v>32</v>
      </c>
      <c r="AX63" s="70" t="s">
        <v>32</v>
      </c>
      <c r="AY63" s="70" t="s">
        <v>32</v>
      </c>
      <c r="AZ63" s="70" t="s">
        <v>32</v>
      </c>
      <c r="BA63" s="70" t="s">
        <v>32</v>
      </c>
      <c r="BB63" s="70" t="s">
        <v>32</v>
      </c>
      <c r="BD63" s="69" t="s">
        <v>88</v>
      </c>
      <c r="BE63" s="70" t="s">
        <v>32</v>
      </c>
      <c r="BF63" s="70" t="s">
        <v>32</v>
      </c>
      <c r="BG63" s="70" t="s">
        <v>32</v>
      </c>
      <c r="BH63" s="70" t="s">
        <v>32</v>
      </c>
      <c r="BI63" s="70" t="s">
        <v>32</v>
      </c>
      <c r="BJ63" s="70" t="s">
        <v>32</v>
      </c>
      <c r="BK63" s="70" t="s">
        <v>32</v>
      </c>
      <c r="BL63" s="70" t="s">
        <v>32</v>
      </c>
      <c r="BM63" s="70" t="s">
        <v>32</v>
      </c>
    </row>
    <row r="64" spans="1:65" x14ac:dyDescent="0.15">
      <c r="A64" s="69" t="s">
        <v>89</v>
      </c>
      <c r="B64" s="70">
        <v>2104166</v>
      </c>
      <c r="C64" s="70">
        <v>218136749</v>
      </c>
      <c r="D64" s="70">
        <v>3642452</v>
      </c>
      <c r="E64" s="70">
        <v>3</v>
      </c>
      <c r="F64" s="70">
        <v>12</v>
      </c>
      <c r="G64" s="70">
        <v>66000</v>
      </c>
      <c r="H64" s="70">
        <v>87186799</v>
      </c>
      <c r="I64" s="70">
        <v>522984</v>
      </c>
      <c r="J64" s="70">
        <v>311659165</v>
      </c>
      <c r="L64" s="69" t="s">
        <v>89</v>
      </c>
      <c r="M64" s="70">
        <v>2104166</v>
      </c>
      <c r="N64" s="70">
        <v>218136749</v>
      </c>
      <c r="O64" s="70">
        <v>3642442</v>
      </c>
      <c r="P64" s="70">
        <v>3</v>
      </c>
      <c r="Q64" s="70">
        <v>12</v>
      </c>
      <c r="R64" s="70">
        <v>66000</v>
      </c>
      <c r="S64" s="70">
        <v>86731487</v>
      </c>
      <c r="T64" s="70" t="s">
        <v>32</v>
      </c>
      <c r="U64" s="70">
        <v>310680859</v>
      </c>
      <c r="W64" s="69" t="s">
        <v>89</v>
      </c>
      <c r="X64" s="70" t="s">
        <v>32</v>
      </c>
      <c r="Y64" s="70" t="s">
        <v>32</v>
      </c>
      <c r="Z64" s="70">
        <v>5</v>
      </c>
      <c r="AA64" s="70" t="s">
        <v>32</v>
      </c>
      <c r="AB64" s="70" t="s">
        <v>32</v>
      </c>
      <c r="AC64" s="70" t="s">
        <v>32</v>
      </c>
      <c r="AD64" s="70" t="s">
        <v>32</v>
      </c>
      <c r="AE64" s="70">
        <v>522984</v>
      </c>
      <c r="AF64" s="70">
        <v>522989</v>
      </c>
      <c r="AH64" s="69" t="s">
        <v>89</v>
      </c>
      <c r="AI64" s="70" t="s">
        <v>32</v>
      </c>
      <c r="AJ64" s="70" t="s">
        <v>32</v>
      </c>
      <c r="AK64" s="70" t="s">
        <v>32</v>
      </c>
      <c r="AL64" s="70" t="s">
        <v>32</v>
      </c>
      <c r="AM64" s="70" t="s">
        <v>32</v>
      </c>
      <c r="AN64" s="70" t="s">
        <v>32</v>
      </c>
      <c r="AO64" s="70" t="s">
        <v>32</v>
      </c>
      <c r="AP64" s="70" t="s">
        <v>32</v>
      </c>
      <c r="AQ64" s="70" t="s">
        <v>32</v>
      </c>
      <c r="AS64" s="69" t="s">
        <v>89</v>
      </c>
      <c r="AT64" s="70" t="s">
        <v>32</v>
      </c>
      <c r="AU64" s="70" t="s">
        <v>32</v>
      </c>
      <c r="AV64" s="70">
        <v>5</v>
      </c>
      <c r="AW64" s="70" t="s">
        <v>32</v>
      </c>
      <c r="AX64" s="70" t="s">
        <v>32</v>
      </c>
      <c r="AY64" s="70" t="s">
        <v>32</v>
      </c>
      <c r="AZ64" s="70">
        <v>455312</v>
      </c>
      <c r="BA64" s="70" t="s">
        <v>32</v>
      </c>
      <c r="BB64" s="70">
        <v>455317</v>
      </c>
      <c r="BD64" s="69" t="s">
        <v>89</v>
      </c>
      <c r="BE64" s="70" t="s">
        <v>32</v>
      </c>
      <c r="BF64" s="70" t="s">
        <v>32</v>
      </c>
      <c r="BG64" s="70" t="s">
        <v>32</v>
      </c>
      <c r="BH64" s="70" t="s">
        <v>32</v>
      </c>
      <c r="BI64" s="70" t="s">
        <v>32</v>
      </c>
      <c r="BJ64" s="70" t="s">
        <v>32</v>
      </c>
      <c r="BK64" s="70" t="s">
        <v>32</v>
      </c>
      <c r="BL64" s="70" t="s">
        <v>32</v>
      </c>
      <c r="BM64" s="70" t="s">
        <v>32</v>
      </c>
    </row>
    <row r="65" spans="1:65" x14ac:dyDescent="0.15">
      <c r="A65" s="69" t="s">
        <v>90</v>
      </c>
      <c r="B65" s="70" t="s">
        <v>32</v>
      </c>
      <c r="C65" s="70">
        <v>282274003</v>
      </c>
      <c r="D65" s="70" t="s">
        <v>32</v>
      </c>
      <c r="E65" s="70" t="s">
        <v>32</v>
      </c>
      <c r="F65" s="70" t="s">
        <v>32</v>
      </c>
      <c r="G65" s="70" t="s">
        <v>32</v>
      </c>
      <c r="H65" s="70">
        <v>33150000</v>
      </c>
      <c r="I65" s="70" t="s">
        <v>32</v>
      </c>
      <c r="J65" s="70">
        <v>315424003</v>
      </c>
      <c r="L65" s="69" t="s">
        <v>90</v>
      </c>
      <c r="M65" s="70" t="s">
        <v>32</v>
      </c>
      <c r="N65" s="70">
        <v>282274003</v>
      </c>
      <c r="O65" s="70" t="s">
        <v>32</v>
      </c>
      <c r="P65" s="70" t="s">
        <v>32</v>
      </c>
      <c r="Q65" s="70" t="s">
        <v>32</v>
      </c>
      <c r="R65" s="70" t="s">
        <v>32</v>
      </c>
      <c r="S65" s="70">
        <v>33150000</v>
      </c>
      <c r="T65" s="70" t="s">
        <v>32</v>
      </c>
      <c r="U65" s="70">
        <v>315424003</v>
      </c>
      <c r="W65" s="69" t="s">
        <v>90</v>
      </c>
      <c r="X65" s="70" t="s">
        <v>32</v>
      </c>
      <c r="Y65" s="70" t="s">
        <v>32</v>
      </c>
      <c r="Z65" s="70" t="s">
        <v>32</v>
      </c>
      <c r="AA65" s="70" t="s">
        <v>32</v>
      </c>
      <c r="AB65" s="70" t="s">
        <v>32</v>
      </c>
      <c r="AC65" s="70" t="s">
        <v>32</v>
      </c>
      <c r="AD65" s="70" t="s">
        <v>32</v>
      </c>
      <c r="AE65" s="70" t="s">
        <v>32</v>
      </c>
      <c r="AF65" s="70" t="s">
        <v>32</v>
      </c>
      <c r="AH65" s="69" t="s">
        <v>90</v>
      </c>
      <c r="AI65" s="70" t="s">
        <v>32</v>
      </c>
      <c r="AJ65" s="70" t="s">
        <v>32</v>
      </c>
      <c r="AK65" s="70" t="s">
        <v>32</v>
      </c>
      <c r="AL65" s="70" t="s">
        <v>32</v>
      </c>
      <c r="AM65" s="70" t="s">
        <v>32</v>
      </c>
      <c r="AN65" s="70" t="s">
        <v>32</v>
      </c>
      <c r="AO65" s="70" t="s">
        <v>32</v>
      </c>
      <c r="AP65" s="70" t="s">
        <v>32</v>
      </c>
      <c r="AQ65" s="70" t="s">
        <v>32</v>
      </c>
      <c r="AS65" s="69" t="s">
        <v>90</v>
      </c>
      <c r="AT65" s="70" t="s">
        <v>32</v>
      </c>
      <c r="AU65" s="70" t="s">
        <v>32</v>
      </c>
      <c r="AV65" s="70" t="s">
        <v>32</v>
      </c>
      <c r="AW65" s="70" t="s">
        <v>32</v>
      </c>
      <c r="AX65" s="70" t="s">
        <v>32</v>
      </c>
      <c r="AY65" s="70" t="s">
        <v>32</v>
      </c>
      <c r="AZ65" s="70" t="s">
        <v>32</v>
      </c>
      <c r="BA65" s="70" t="s">
        <v>32</v>
      </c>
      <c r="BB65" s="70" t="s">
        <v>32</v>
      </c>
      <c r="BD65" s="69" t="s">
        <v>90</v>
      </c>
      <c r="BE65" s="70" t="s">
        <v>32</v>
      </c>
      <c r="BF65" s="70" t="s">
        <v>32</v>
      </c>
      <c r="BG65" s="70" t="s">
        <v>32</v>
      </c>
      <c r="BH65" s="70" t="s">
        <v>32</v>
      </c>
      <c r="BI65" s="70" t="s">
        <v>32</v>
      </c>
      <c r="BJ65" s="70" t="s">
        <v>32</v>
      </c>
      <c r="BK65" s="70" t="s">
        <v>32</v>
      </c>
      <c r="BL65" s="70" t="s">
        <v>32</v>
      </c>
      <c r="BM65" s="70" t="s">
        <v>32</v>
      </c>
    </row>
    <row r="66" spans="1:65" x14ac:dyDescent="0.15">
      <c r="A66" s="69" t="s">
        <v>8</v>
      </c>
      <c r="B66" s="70">
        <v>86884925222</v>
      </c>
      <c r="C66" s="70">
        <v>17541592647</v>
      </c>
      <c r="D66" s="70">
        <v>1842852179</v>
      </c>
      <c r="E66" s="70">
        <v>221122221</v>
      </c>
      <c r="F66" s="70">
        <v>236962798</v>
      </c>
      <c r="G66" s="70">
        <v>66000</v>
      </c>
      <c r="H66" s="70">
        <v>6575543044</v>
      </c>
      <c r="I66" s="70">
        <v>360400826</v>
      </c>
      <c r="J66" s="70">
        <v>113663464937</v>
      </c>
      <c r="L66" s="69" t="s">
        <v>8</v>
      </c>
      <c r="M66" s="70">
        <v>85596156705</v>
      </c>
      <c r="N66" s="70">
        <v>17541592647</v>
      </c>
      <c r="O66" s="70">
        <v>1842852169</v>
      </c>
      <c r="P66" s="70">
        <v>221122221</v>
      </c>
      <c r="Q66" s="70">
        <v>236962798</v>
      </c>
      <c r="R66" s="70">
        <v>66000</v>
      </c>
      <c r="S66" s="70">
        <v>6575087732</v>
      </c>
      <c r="T66" s="70">
        <v>359877842</v>
      </c>
      <c r="U66" s="70">
        <v>112373718114</v>
      </c>
      <c r="W66" s="69" t="s">
        <v>8</v>
      </c>
      <c r="X66" s="70" t="s">
        <v>32</v>
      </c>
      <c r="Y66" s="70" t="s">
        <v>32</v>
      </c>
      <c r="Z66" s="70">
        <v>5</v>
      </c>
      <c r="AA66" s="70" t="s">
        <v>32</v>
      </c>
      <c r="AB66" s="70" t="s">
        <v>32</v>
      </c>
      <c r="AC66" s="70" t="s">
        <v>32</v>
      </c>
      <c r="AD66" s="70" t="s">
        <v>32</v>
      </c>
      <c r="AE66" s="70">
        <v>522984</v>
      </c>
      <c r="AF66" s="70">
        <v>522989</v>
      </c>
      <c r="AH66" s="69" t="s">
        <v>8</v>
      </c>
      <c r="AI66" s="70">
        <v>1288768517</v>
      </c>
      <c r="AJ66" s="70" t="s">
        <v>32</v>
      </c>
      <c r="AK66" s="70" t="s">
        <v>32</v>
      </c>
      <c r="AL66" s="70" t="s">
        <v>32</v>
      </c>
      <c r="AM66" s="70" t="s">
        <v>32</v>
      </c>
      <c r="AN66" s="70" t="s">
        <v>32</v>
      </c>
      <c r="AO66" s="70" t="s">
        <v>32</v>
      </c>
      <c r="AP66" s="70" t="s">
        <v>32</v>
      </c>
      <c r="AQ66" s="70">
        <v>1288768517</v>
      </c>
      <c r="AS66" s="69" t="s">
        <v>8</v>
      </c>
      <c r="AT66" s="70" t="s">
        <v>32</v>
      </c>
      <c r="AU66" s="70" t="s">
        <v>32</v>
      </c>
      <c r="AV66" s="70">
        <v>5</v>
      </c>
      <c r="AW66" s="70" t="s">
        <v>32</v>
      </c>
      <c r="AX66" s="70" t="s">
        <v>32</v>
      </c>
      <c r="AY66" s="70" t="s">
        <v>32</v>
      </c>
      <c r="AZ66" s="70">
        <v>455312</v>
      </c>
      <c r="BA66" s="70" t="s">
        <v>32</v>
      </c>
      <c r="BB66" s="70">
        <v>455317</v>
      </c>
      <c r="BD66" s="69" t="s">
        <v>8</v>
      </c>
      <c r="BE66" s="70" t="s">
        <v>32</v>
      </c>
      <c r="BF66" s="70" t="s">
        <v>32</v>
      </c>
      <c r="BG66" s="70" t="s">
        <v>32</v>
      </c>
      <c r="BH66" s="70" t="s">
        <v>32</v>
      </c>
      <c r="BI66" s="70" t="s">
        <v>32</v>
      </c>
      <c r="BJ66" s="70" t="s">
        <v>32</v>
      </c>
      <c r="BK66" s="70" t="s">
        <v>32</v>
      </c>
      <c r="BL66" s="70" t="s">
        <v>32</v>
      </c>
      <c r="BM66" s="70" t="s">
        <v>32</v>
      </c>
    </row>
  </sheetData>
  <mergeCells count="6">
    <mergeCell ref="AS1:BB1"/>
    <mergeCell ref="BD1:BM1"/>
    <mergeCell ref="A1:J1"/>
    <mergeCell ref="L1:U1"/>
    <mergeCell ref="W1:AF1"/>
    <mergeCell ref="AH1:AQ1"/>
  </mergeCells>
  <phoneticPr fontId="4"/>
  <pageMargins left="0.7" right="0.7" top="0.75" bottom="0.75" header="0.3" footer="0.3"/>
  <pageSetup paperSize="9" scale="69" orientation="landscape" r:id="rId1"/>
  <colBreaks count="3" manualBreakCount="3">
    <brk id="11" max="1048575" man="1"/>
    <brk id="22" max="1048575" man="1"/>
    <brk id="44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4"/>
  <sheetViews>
    <sheetView view="pageBreakPreview" topLeftCell="A10" zoomScaleNormal="100" zoomScaleSheetLayoutView="100" workbookViewId="0">
      <selection activeCell="E41" sqref="E41"/>
    </sheetView>
  </sheetViews>
  <sheetFormatPr defaultColWidth="8.875" defaultRowHeight="11.25" x14ac:dyDescent="0.15"/>
  <cols>
    <col min="1" max="1" width="34.875" style="6" customWidth="1"/>
    <col min="2" max="10" width="15.375" style="6" customWidth="1"/>
    <col min="11" max="11" width="17.375" style="6" bestFit="1" customWidth="1"/>
    <col min="12" max="12" width="7" style="51" bestFit="1" customWidth="1"/>
    <col min="13" max="13" width="11.375" style="6" bestFit="1" customWidth="1"/>
    <col min="14" max="16384" width="8.875" style="6"/>
  </cols>
  <sheetData>
    <row r="1" spans="1:13" ht="21" x14ac:dyDescent="0.2">
      <c r="A1" s="7" t="s">
        <v>100</v>
      </c>
    </row>
    <row r="2" spans="1:13" ht="13.5" x14ac:dyDescent="0.15">
      <c r="A2" s="65" t="s">
        <v>341</v>
      </c>
    </row>
    <row r="3" spans="1:13" ht="13.5" x14ac:dyDescent="0.15">
      <c r="A3" s="4" t="str">
        <f>'２．②有形固定資産に係る行政目的別の明細（公営企業含まない）'!J2</f>
        <v>年度：令和６年度</v>
      </c>
    </row>
    <row r="4" spans="1:13" ht="13.5" x14ac:dyDescent="0.15">
      <c r="A4" s="4" t="s">
        <v>27</v>
      </c>
    </row>
    <row r="5" spans="1:13" ht="13.5" x14ac:dyDescent="0.15">
      <c r="A5" s="19" t="s">
        <v>101</v>
      </c>
      <c r="H5" s="8" t="s">
        <v>11</v>
      </c>
    </row>
    <row r="6" spans="1:13" ht="33.75" x14ac:dyDescent="0.15">
      <c r="A6" s="2" t="s">
        <v>102</v>
      </c>
      <c r="B6" s="3" t="s">
        <v>114</v>
      </c>
      <c r="C6" s="3" t="s">
        <v>106</v>
      </c>
      <c r="D6" s="3" t="s">
        <v>107</v>
      </c>
      <c r="E6" s="3" t="s">
        <v>108</v>
      </c>
      <c r="F6" s="3" t="s">
        <v>109</v>
      </c>
      <c r="G6" s="3" t="s">
        <v>110</v>
      </c>
      <c r="H6" s="3" t="s">
        <v>111</v>
      </c>
      <c r="I6" s="3" t="s">
        <v>115</v>
      </c>
      <c r="J6" s="50" t="s">
        <v>116</v>
      </c>
      <c r="K6" s="50" t="s">
        <v>7</v>
      </c>
    </row>
    <row r="7" spans="1:13" ht="15.75" customHeight="1" x14ac:dyDescent="0.15">
      <c r="A7" s="76" t="s">
        <v>285</v>
      </c>
      <c r="B7" s="1">
        <v>650000</v>
      </c>
      <c r="C7" s="77">
        <v>3005992000</v>
      </c>
      <c r="D7" s="77">
        <v>320291000</v>
      </c>
      <c r="E7" s="77">
        <f t="shared" ref="E7" si="0">C7-D7</f>
        <v>2685701000</v>
      </c>
      <c r="F7" s="77">
        <v>800000000</v>
      </c>
      <c r="G7" s="20">
        <f>B7/F7</f>
        <v>8.1249999999999996E-4</v>
      </c>
      <c r="H7" s="1">
        <f t="shared" ref="H7" si="1">E7*G7</f>
        <v>2182132.0625</v>
      </c>
      <c r="I7" s="1"/>
      <c r="J7" s="47">
        <f t="shared" ref="J7" si="2">B7</f>
        <v>650000</v>
      </c>
      <c r="K7" s="40">
        <v>650000</v>
      </c>
    </row>
    <row r="8" spans="1:13" ht="15.75" customHeight="1" x14ac:dyDescent="0.15">
      <c r="A8" s="5"/>
      <c r="B8" s="1"/>
      <c r="C8" s="1"/>
      <c r="D8" s="1"/>
      <c r="E8" s="1"/>
      <c r="F8" s="1"/>
      <c r="G8" s="1"/>
      <c r="H8" s="1"/>
      <c r="I8" s="40"/>
      <c r="J8" s="40"/>
      <c r="K8" s="40"/>
    </row>
    <row r="9" spans="1:13" ht="15.75" customHeight="1" x14ac:dyDescent="0.15">
      <c r="A9" s="5"/>
      <c r="B9" s="1"/>
      <c r="C9" s="1"/>
      <c r="D9" s="1"/>
      <c r="E9" s="1"/>
      <c r="F9" s="1"/>
      <c r="G9" s="1"/>
      <c r="H9" s="1"/>
      <c r="I9" s="40"/>
      <c r="J9" s="40"/>
      <c r="K9" s="40"/>
    </row>
    <row r="10" spans="1:13" ht="15.75" customHeight="1" x14ac:dyDescent="0.15">
      <c r="A10" s="9" t="s">
        <v>8</v>
      </c>
      <c r="B10" s="1">
        <f>SUM(B7:B9)</f>
        <v>650000</v>
      </c>
      <c r="C10" s="1">
        <f t="shared" ref="C10:K10" si="3">SUM(C7:C9)</f>
        <v>3005992000</v>
      </c>
      <c r="D10" s="1">
        <f t="shared" si="3"/>
        <v>320291000</v>
      </c>
      <c r="E10" s="1">
        <f t="shared" si="3"/>
        <v>2685701000</v>
      </c>
      <c r="F10" s="1">
        <f t="shared" si="3"/>
        <v>800000000</v>
      </c>
      <c r="G10" s="1" t="s">
        <v>117</v>
      </c>
      <c r="H10" s="1">
        <f t="shared" si="3"/>
        <v>2182132.0625</v>
      </c>
      <c r="I10" s="1">
        <f t="shared" si="3"/>
        <v>0</v>
      </c>
      <c r="J10" s="1">
        <f t="shared" si="3"/>
        <v>650000</v>
      </c>
      <c r="K10" s="1">
        <f t="shared" si="3"/>
        <v>650000</v>
      </c>
    </row>
    <row r="12" spans="1:13" ht="13.5" x14ac:dyDescent="0.15">
      <c r="A12" s="19" t="s">
        <v>103</v>
      </c>
      <c r="J12" s="8" t="s">
        <v>11</v>
      </c>
    </row>
    <row r="13" spans="1:13" ht="33.75" x14ac:dyDescent="0.15">
      <c r="A13" s="2" t="s">
        <v>104</v>
      </c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112</v>
      </c>
      <c r="J13" s="3" t="s">
        <v>7</v>
      </c>
    </row>
    <row r="14" spans="1:13" ht="15" customHeight="1" x14ac:dyDescent="0.15">
      <c r="A14" s="5" t="s">
        <v>286</v>
      </c>
      <c r="B14" s="1">
        <v>4793256000</v>
      </c>
      <c r="C14" s="1">
        <v>68047162015</v>
      </c>
      <c r="D14" s="1">
        <v>19436781449</v>
      </c>
      <c r="E14" s="1">
        <f>C14-D14</f>
        <v>48610380566</v>
      </c>
      <c r="F14" s="1">
        <v>47441456330</v>
      </c>
      <c r="G14" s="20">
        <f>B14/F14</f>
        <v>0.10103517831869223</v>
      </c>
      <c r="H14" s="1">
        <f>E14*G14</f>
        <v>4911358468.6253014</v>
      </c>
      <c r="I14" s="1"/>
      <c r="J14" s="47">
        <v>4793256000</v>
      </c>
      <c r="K14" s="73"/>
      <c r="M14" s="6" t="e">
        <f>J14+#REF!+#REF!</f>
        <v>#REF!</v>
      </c>
    </row>
    <row r="15" spans="1:13" ht="15" customHeight="1" x14ac:dyDescent="0.15">
      <c r="A15" s="5"/>
      <c r="B15" s="1"/>
      <c r="C15" s="1"/>
      <c r="D15" s="1"/>
      <c r="E15" s="1"/>
      <c r="F15" s="1"/>
      <c r="G15" s="20"/>
      <c r="H15" s="1"/>
      <c r="I15" s="1"/>
      <c r="J15" s="47"/>
    </row>
    <row r="16" spans="1:13" ht="15" customHeight="1" x14ac:dyDescent="0.15">
      <c r="A16" s="5"/>
      <c r="B16" s="1"/>
      <c r="C16" s="1"/>
      <c r="D16" s="1"/>
      <c r="E16" s="1"/>
      <c r="F16" s="1"/>
      <c r="G16" s="1"/>
      <c r="H16" s="1"/>
      <c r="I16" s="1"/>
      <c r="J16" s="47"/>
      <c r="K16" s="48"/>
    </row>
    <row r="17" spans="1:11" ht="15" customHeight="1" x14ac:dyDescent="0.15">
      <c r="A17" s="5"/>
      <c r="B17" s="1"/>
      <c r="C17" s="1"/>
      <c r="D17" s="1"/>
      <c r="E17" s="1"/>
      <c r="F17" s="1"/>
      <c r="G17" s="1"/>
      <c r="H17" s="1"/>
      <c r="I17" s="1"/>
      <c r="J17" s="47"/>
      <c r="K17" s="48"/>
    </row>
    <row r="18" spans="1:11" ht="15" customHeight="1" x14ac:dyDescent="0.15">
      <c r="A18" s="9" t="s">
        <v>8</v>
      </c>
      <c r="B18" s="1">
        <f>SUM(B14:B17)</f>
        <v>4793256000</v>
      </c>
      <c r="C18" s="1">
        <f>SUM(C14:C17)</f>
        <v>68047162015</v>
      </c>
      <c r="D18" s="1">
        <f>SUM(D14:D17)</f>
        <v>19436781449</v>
      </c>
      <c r="E18" s="1">
        <f>SUM(E14:E17)</f>
        <v>48610380566</v>
      </c>
      <c r="F18" s="1">
        <f>SUM(F14:F17)</f>
        <v>47441456330</v>
      </c>
      <c r="G18" s="1" t="s">
        <v>117</v>
      </c>
      <c r="H18" s="1">
        <f>SUM(H14:H17)</f>
        <v>4911358468.6253014</v>
      </c>
      <c r="I18" s="1">
        <f>SUM(I14:I17)</f>
        <v>0</v>
      </c>
      <c r="J18" s="47">
        <f>SUM(J14:J17)</f>
        <v>4793256000</v>
      </c>
      <c r="K18" s="48"/>
    </row>
    <row r="19" spans="1:11" x14ac:dyDescent="0.15">
      <c r="J19" s="48"/>
      <c r="K19" s="48"/>
    </row>
    <row r="20" spans="1:11" ht="13.5" x14ac:dyDescent="0.15">
      <c r="A20" s="19" t="s">
        <v>113</v>
      </c>
      <c r="J20" s="48"/>
      <c r="K20" s="49" t="s">
        <v>11</v>
      </c>
    </row>
    <row r="21" spans="1:11" ht="33.75" x14ac:dyDescent="0.15">
      <c r="A21" s="2" t="s">
        <v>104</v>
      </c>
      <c r="B21" s="3" t="s">
        <v>114</v>
      </c>
      <c r="C21" s="3" t="s">
        <v>106</v>
      </c>
      <c r="D21" s="3" t="s">
        <v>107</v>
      </c>
      <c r="E21" s="3" t="s">
        <v>108</v>
      </c>
      <c r="F21" s="3" t="s">
        <v>109</v>
      </c>
      <c r="G21" s="3" t="s">
        <v>110</v>
      </c>
      <c r="H21" s="3" t="s">
        <v>111</v>
      </c>
      <c r="I21" s="3" t="s">
        <v>115</v>
      </c>
      <c r="J21" s="50" t="s">
        <v>116</v>
      </c>
      <c r="K21" s="50" t="s">
        <v>7</v>
      </c>
    </row>
    <row r="22" spans="1:11" ht="15" customHeight="1" x14ac:dyDescent="0.15">
      <c r="A22" s="78" t="s">
        <v>233</v>
      </c>
      <c r="B22" s="77">
        <v>4480000</v>
      </c>
      <c r="C22" s="77">
        <v>263398000000</v>
      </c>
      <c r="D22" s="77">
        <v>255685000000</v>
      </c>
      <c r="E22" s="77">
        <f t="shared" ref="E22:E34" si="4">C22-D22</f>
        <v>7713000000</v>
      </c>
      <c r="F22" s="77">
        <v>4080000000</v>
      </c>
      <c r="G22" s="20">
        <f t="shared" ref="G22:G33" si="5">B22/F22</f>
        <v>1.0980392156862745E-3</v>
      </c>
      <c r="H22" s="1">
        <f t="shared" ref="H22:H33" si="6">E22*G22</f>
        <v>8469176.4705882352</v>
      </c>
      <c r="I22" s="1"/>
      <c r="J22" s="47">
        <f t="shared" ref="J22:J34" si="7">B22</f>
        <v>4480000</v>
      </c>
      <c r="K22" s="77">
        <v>4480000</v>
      </c>
    </row>
    <row r="23" spans="1:11" ht="15" customHeight="1" x14ac:dyDescent="0.15">
      <c r="A23" s="76" t="s">
        <v>234</v>
      </c>
      <c r="B23" s="77">
        <v>19181000</v>
      </c>
      <c r="C23" s="77">
        <v>1456082558193</v>
      </c>
      <c r="D23" s="77">
        <v>1362405031299</v>
      </c>
      <c r="E23" s="77">
        <f t="shared" si="4"/>
        <v>93677526894</v>
      </c>
      <c r="F23" s="77">
        <v>62477526894</v>
      </c>
      <c r="G23" s="20">
        <f t="shared" si="5"/>
        <v>3.0700639019439228E-4</v>
      </c>
      <c r="H23" s="1">
        <f t="shared" si="6"/>
        <v>28759599.374065042</v>
      </c>
      <c r="I23" s="1"/>
      <c r="J23" s="47">
        <f t="shared" si="7"/>
        <v>19181000</v>
      </c>
      <c r="K23" s="77">
        <v>19181000</v>
      </c>
    </row>
    <row r="24" spans="1:11" ht="15" customHeight="1" x14ac:dyDescent="0.15">
      <c r="A24" s="76" t="s">
        <v>236</v>
      </c>
      <c r="B24" s="77">
        <v>1446000</v>
      </c>
      <c r="C24" s="77">
        <v>1065873372</v>
      </c>
      <c r="D24" s="77">
        <v>375165533</v>
      </c>
      <c r="E24" s="77">
        <f t="shared" si="4"/>
        <v>690707839</v>
      </c>
      <c r="F24" s="77">
        <v>581509256</v>
      </c>
      <c r="G24" s="20">
        <f t="shared" si="5"/>
        <v>2.4866328181025548E-3</v>
      </c>
      <c r="H24" s="1">
        <f t="shared" si="6"/>
        <v>1717536.7801780957</v>
      </c>
      <c r="I24" s="1"/>
      <c r="J24" s="47">
        <f t="shared" si="7"/>
        <v>1446000</v>
      </c>
      <c r="K24" s="77">
        <v>1446000</v>
      </c>
    </row>
    <row r="25" spans="1:11" ht="15" customHeight="1" x14ac:dyDescent="0.15">
      <c r="A25" s="76" t="s">
        <v>237</v>
      </c>
      <c r="B25" s="77">
        <v>3500000</v>
      </c>
      <c r="C25" s="77">
        <v>2278440618</v>
      </c>
      <c r="D25" s="77">
        <v>69677675</v>
      </c>
      <c r="E25" s="77">
        <f t="shared" si="4"/>
        <v>2208762943</v>
      </c>
      <c r="F25" s="77">
        <v>2135050000</v>
      </c>
      <c r="G25" s="20">
        <f t="shared" si="5"/>
        <v>1.6393058710568839E-3</v>
      </c>
      <c r="H25" s="1">
        <f t="shared" si="6"/>
        <v>3620838.0602327813</v>
      </c>
      <c r="I25" s="1"/>
      <c r="J25" s="47">
        <f t="shared" si="7"/>
        <v>3500000</v>
      </c>
      <c r="K25" s="77">
        <v>3500000</v>
      </c>
    </row>
    <row r="26" spans="1:11" ht="15" customHeight="1" x14ac:dyDescent="0.15">
      <c r="A26" s="76" t="s">
        <v>238</v>
      </c>
      <c r="B26" s="77">
        <v>3039000</v>
      </c>
      <c r="C26" s="77">
        <v>669275602</v>
      </c>
      <c r="D26" s="77">
        <v>836832</v>
      </c>
      <c r="E26" s="77">
        <f t="shared" si="4"/>
        <v>668438770</v>
      </c>
      <c r="F26" s="77">
        <v>627120000</v>
      </c>
      <c r="G26" s="20">
        <f t="shared" si="5"/>
        <v>4.8459624952162262E-3</v>
      </c>
      <c r="H26" s="1">
        <f t="shared" si="6"/>
        <v>3239229.2097684653</v>
      </c>
      <c r="I26" s="1"/>
      <c r="J26" s="47">
        <f t="shared" si="7"/>
        <v>3039000</v>
      </c>
      <c r="K26" s="77">
        <v>3039000</v>
      </c>
    </row>
    <row r="27" spans="1:11" ht="15" customHeight="1" x14ac:dyDescent="0.15">
      <c r="A27" s="76" t="s">
        <v>239</v>
      </c>
      <c r="B27" s="77">
        <v>1907000</v>
      </c>
      <c r="C27" s="77">
        <v>503041935</v>
      </c>
      <c r="D27" s="77">
        <v>1533738</v>
      </c>
      <c r="E27" s="77">
        <f t="shared" si="4"/>
        <v>501508197</v>
      </c>
      <c r="F27" s="77">
        <v>498918231</v>
      </c>
      <c r="G27" s="20">
        <f t="shared" si="5"/>
        <v>3.8222696255811907E-3</v>
      </c>
      <c r="H27" s="1">
        <f t="shared" si="6"/>
        <v>1916899.548373088</v>
      </c>
      <c r="I27" s="1"/>
      <c r="J27" s="47">
        <f t="shared" si="7"/>
        <v>1907000</v>
      </c>
      <c r="K27" s="77">
        <v>1907000</v>
      </c>
    </row>
    <row r="28" spans="1:11" ht="15" customHeight="1" x14ac:dyDescent="0.15">
      <c r="A28" s="76" t="s">
        <v>240</v>
      </c>
      <c r="B28" s="77">
        <v>2300000</v>
      </c>
      <c r="C28" s="77">
        <v>1573960902</v>
      </c>
      <c r="D28" s="77">
        <v>372819844</v>
      </c>
      <c r="E28" s="77">
        <f t="shared" si="4"/>
        <v>1201141058</v>
      </c>
      <c r="F28" s="77">
        <v>416300000</v>
      </c>
      <c r="G28" s="20">
        <f t="shared" si="5"/>
        <v>5.5248618784530384E-3</v>
      </c>
      <c r="H28" s="1">
        <f t="shared" si="6"/>
        <v>6636138.4419889497</v>
      </c>
      <c r="I28" s="1"/>
      <c r="J28" s="47">
        <f t="shared" si="7"/>
        <v>2300000</v>
      </c>
      <c r="K28" s="77">
        <v>2300000</v>
      </c>
    </row>
    <row r="29" spans="1:11" ht="15" customHeight="1" x14ac:dyDescent="0.15">
      <c r="A29" s="76" t="s">
        <v>241</v>
      </c>
      <c r="B29" s="77">
        <v>935000</v>
      </c>
      <c r="C29" s="77">
        <v>283738846</v>
      </c>
      <c r="D29" s="77">
        <v>1677710</v>
      </c>
      <c r="E29" s="77">
        <f t="shared" si="4"/>
        <v>282061136</v>
      </c>
      <c r="F29" s="77">
        <v>280000000</v>
      </c>
      <c r="G29" s="20">
        <f t="shared" si="5"/>
        <v>3.3392857142857143E-3</v>
      </c>
      <c r="H29" s="1">
        <f t="shared" si="6"/>
        <v>941882.72200000007</v>
      </c>
      <c r="I29" s="1"/>
      <c r="J29" s="47">
        <f t="shared" si="7"/>
        <v>935000</v>
      </c>
      <c r="K29" s="77">
        <v>935000</v>
      </c>
    </row>
    <row r="30" spans="1:11" ht="15" customHeight="1" x14ac:dyDescent="0.15">
      <c r="A30" s="76" t="s">
        <v>242</v>
      </c>
      <c r="B30" s="77">
        <v>4019000</v>
      </c>
      <c r="C30" s="77">
        <v>2878713161</v>
      </c>
      <c r="D30" s="77">
        <v>420935094</v>
      </c>
      <c r="E30" s="77">
        <f t="shared" si="4"/>
        <v>2457778067</v>
      </c>
      <c r="F30" s="77">
        <v>1273509292</v>
      </c>
      <c r="G30" s="20">
        <f t="shared" si="5"/>
        <v>3.1558466241642467E-3</v>
      </c>
      <c r="H30" s="1">
        <f t="shared" si="6"/>
        <v>7756370.6156868776</v>
      </c>
      <c r="I30" s="1"/>
      <c r="J30" s="47">
        <f t="shared" si="7"/>
        <v>4019000</v>
      </c>
      <c r="K30" s="77">
        <v>4019000</v>
      </c>
    </row>
    <row r="31" spans="1:11" ht="15" customHeight="1" x14ac:dyDescent="0.15">
      <c r="A31" s="76" t="s">
        <v>243</v>
      </c>
      <c r="B31" s="77">
        <v>100000</v>
      </c>
      <c r="C31" s="77">
        <v>209480000</v>
      </c>
      <c r="D31" s="77">
        <v>42798000</v>
      </c>
      <c r="E31" s="77">
        <f t="shared" si="4"/>
        <v>166682000</v>
      </c>
      <c r="F31" s="77">
        <v>60000000</v>
      </c>
      <c r="G31" s="20">
        <f t="shared" si="5"/>
        <v>1.6666666666666668E-3</v>
      </c>
      <c r="H31" s="1">
        <f t="shared" si="6"/>
        <v>277803.33333333337</v>
      </c>
      <c r="I31" s="1"/>
      <c r="J31" s="47">
        <f t="shared" si="7"/>
        <v>100000</v>
      </c>
      <c r="K31" s="77">
        <v>100000</v>
      </c>
    </row>
    <row r="32" spans="1:11" ht="15" customHeight="1" x14ac:dyDescent="0.15">
      <c r="A32" s="76" t="s">
        <v>235</v>
      </c>
      <c r="B32" s="77">
        <v>130000</v>
      </c>
      <c r="C32" s="77">
        <v>1128534742</v>
      </c>
      <c r="D32" s="77">
        <v>55484513</v>
      </c>
      <c r="E32" s="77">
        <f t="shared" si="4"/>
        <v>1073050229</v>
      </c>
      <c r="F32" s="77">
        <v>174842446</v>
      </c>
      <c r="G32" s="20">
        <f t="shared" si="5"/>
        <v>7.4352654617975322E-4</v>
      </c>
      <c r="H32" s="1">
        <f t="shared" si="6"/>
        <v>797841.33064576332</v>
      </c>
      <c r="I32" s="1"/>
      <c r="J32" s="47">
        <f t="shared" si="7"/>
        <v>130000</v>
      </c>
      <c r="K32" s="77">
        <v>130000</v>
      </c>
    </row>
    <row r="33" spans="1:12" ht="15" customHeight="1" x14ac:dyDescent="0.15">
      <c r="A33" s="76" t="s">
        <v>244</v>
      </c>
      <c r="B33" s="77">
        <v>5200000</v>
      </c>
      <c r="C33" s="77">
        <v>24164123000000</v>
      </c>
      <c r="D33" s="77">
        <v>23738231000000</v>
      </c>
      <c r="E33" s="77">
        <f t="shared" si="4"/>
        <v>425892000000</v>
      </c>
      <c r="F33" s="77">
        <v>16602000000</v>
      </c>
      <c r="G33" s="20">
        <f t="shared" si="5"/>
        <v>3.1321527526804001E-4</v>
      </c>
      <c r="H33" s="1">
        <f t="shared" si="6"/>
        <v>133395880.01445609</v>
      </c>
      <c r="I33" s="1"/>
      <c r="J33" s="47">
        <f t="shared" si="7"/>
        <v>5200000</v>
      </c>
      <c r="K33" s="77">
        <v>5200000</v>
      </c>
    </row>
    <row r="34" spans="1:12" ht="15.75" customHeight="1" x14ac:dyDescent="0.15">
      <c r="A34" s="5" t="s">
        <v>288</v>
      </c>
      <c r="B34" s="1">
        <v>3000000</v>
      </c>
      <c r="C34" s="1">
        <v>5419952319</v>
      </c>
      <c r="D34" s="1">
        <v>4145440904</v>
      </c>
      <c r="E34" s="1">
        <f t="shared" si="4"/>
        <v>1274511415</v>
      </c>
      <c r="F34" s="1">
        <v>367000000</v>
      </c>
      <c r="G34" s="20">
        <f t="shared" ref="G34" si="8">B34/F34</f>
        <v>8.1743869209809257E-3</v>
      </c>
      <c r="H34" s="1">
        <f t="shared" ref="H34" si="9">E34*G34</f>
        <v>10418349.441416893</v>
      </c>
      <c r="I34" s="1"/>
      <c r="J34" s="47">
        <f t="shared" si="7"/>
        <v>3000000</v>
      </c>
      <c r="K34" s="1">
        <v>3000000</v>
      </c>
    </row>
    <row r="35" spans="1:12" ht="15.75" customHeight="1" x14ac:dyDescent="0.15">
      <c r="A35" s="5"/>
      <c r="B35" s="1"/>
      <c r="C35" s="1"/>
      <c r="D35" s="1"/>
      <c r="E35" s="1"/>
      <c r="F35" s="1"/>
      <c r="G35" s="1"/>
      <c r="H35" s="1">
        <f t="shared" ref="H35" si="10">E35*G35</f>
        <v>0</v>
      </c>
      <c r="I35" s="1"/>
      <c r="J35" s="47">
        <f t="shared" ref="J35" si="11">B35</f>
        <v>0</v>
      </c>
      <c r="K35" s="47"/>
    </row>
    <row r="36" spans="1:12" ht="15" customHeight="1" x14ac:dyDescent="0.15">
      <c r="A36" s="9" t="s">
        <v>8</v>
      </c>
      <c r="B36" s="1">
        <f>SUM(B22:B35)</f>
        <v>49237000</v>
      </c>
      <c r="C36" s="1">
        <f t="shared" ref="C36:K36" si="12">SUM(C22:C35)</f>
        <v>25899614569690</v>
      </c>
      <c r="D36" s="1">
        <f t="shared" si="12"/>
        <v>25361807401142</v>
      </c>
      <c r="E36" s="1">
        <f t="shared" si="12"/>
        <v>537807168548</v>
      </c>
      <c r="F36" s="1">
        <f t="shared" si="12"/>
        <v>89573776119</v>
      </c>
      <c r="G36" s="1"/>
      <c r="H36" s="1">
        <f t="shared" si="12"/>
        <v>207947545.34273362</v>
      </c>
      <c r="I36" s="1">
        <f t="shared" si="12"/>
        <v>0</v>
      </c>
      <c r="J36" s="1">
        <f t="shared" si="12"/>
        <v>49237000</v>
      </c>
      <c r="K36" s="1">
        <f t="shared" si="12"/>
        <v>49237000</v>
      </c>
    </row>
    <row r="37" spans="1:12" x14ac:dyDescent="0.15">
      <c r="L37" s="6"/>
    </row>
    <row r="38" spans="1:12" ht="15.75" customHeight="1" x14ac:dyDescent="0.15">
      <c r="A38" s="9" t="s">
        <v>220</v>
      </c>
      <c r="B38" s="40">
        <f>B18+B36</f>
        <v>4842493000</v>
      </c>
      <c r="L38" s="6"/>
    </row>
    <row r="39" spans="1:12" ht="15.75" customHeight="1" x14ac:dyDescent="0.15">
      <c r="A39" s="6" t="s">
        <v>219</v>
      </c>
      <c r="L39" s="6"/>
    </row>
    <row r="40" spans="1:12" ht="15.75" customHeight="1" x14ac:dyDescent="0.15">
      <c r="A40" s="5" t="s">
        <v>287</v>
      </c>
      <c r="B40" s="1">
        <f>B15</f>
        <v>0</v>
      </c>
      <c r="L40" s="6"/>
    </row>
    <row r="41" spans="1:12" ht="15.75" customHeight="1" x14ac:dyDescent="0.15">
      <c r="L41" s="6"/>
    </row>
    <row r="42" spans="1:12" ht="15.75" customHeight="1" x14ac:dyDescent="0.15">
      <c r="A42" s="9" t="s">
        <v>221</v>
      </c>
      <c r="B42" s="40">
        <f>B38-B40</f>
        <v>4842493000</v>
      </c>
      <c r="L42" s="6"/>
    </row>
    <row r="43" spans="1:12" x14ac:dyDescent="0.15">
      <c r="L43" s="6"/>
    </row>
    <row r="44" spans="1:12" x14ac:dyDescent="0.15">
      <c r="L44" s="6"/>
    </row>
  </sheetData>
  <phoneticPr fontId="4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1"/>
  <sheetViews>
    <sheetView view="pageBreakPreview" topLeftCell="A13" zoomScaleNormal="100" zoomScaleSheetLayoutView="100" workbookViewId="0">
      <selection activeCell="A7" sqref="A7:C20"/>
    </sheetView>
  </sheetViews>
  <sheetFormatPr defaultColWidth="8.875" defaultRowHeight="11.25" outlineLevelRow="1" x14ac:dyDescent="0.15"/>
  <cols>
    <col min="1" max="1" width="39.5" style="6" customWidth="1"/>
    <col min="2" max="7" width="19.75" style="6" customWidth="1"/>
    <col min="8" max="16384" width="8.875" style="6"/>
  </cols>
  <sheetData>
    <row r="1" spans="1:7" ht="21" x14ac:dyDescent="0.2">
      <c r="A1" s="7" t="s">
        <v>0</v>
      </c>
    </row>
    <row r="2" spans="1:7" ht="13.5" x14ac:dyDescent="0.15">
      <c r="A2" s="4" t="str">
        <f>'３．③投資及び出資金の明細'!$A$2</f>
        <v>自治体名：茂原市</v>
      </c>
    </row>
    <row r="3" spans="1:7" ht="13.5" x14ac:dyDescent="0.15">
      <c r="A3" s="4" t="str">
        <f>'３．③投資及び出資金の明細'!$A$3</f>
        <v>年度：令和６年度</v>
      </c>
    </row>
    <row r="4" spans="1:7" ht="13.5" x14ac:dyDescent="0.15">
      <c r="A4" s="4" t="s">
        <v>27</v>
      </c>
      <c r="G4" s="8" t="s">
        <v>11</v>
      </c>
    </row>
    <row r="5" spans="1:7" ht="22.5" customHeight="1" x14ac:dyDescent="0.1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7</v>
      </c>
    </row>
    <row r="6" spans="1:7" ht="18" customHeight="1" x14ac:dyDescent="0.15">
      <c r="A6" s="10" t="s">
        <v>211</v>
      </c>
      <c r="B6" s="11">
        <f t="shared" ref="B6:G6" si="0">SUM(B7:B9)</f>
        <v>3783676180</v>
      </c>
      <c r="C6" s="11">
        <f t="shared" si="0"/>
        <v>150000000</v>
      </c>
      <c r="D6" s="11">
        <f t="shared" si="0"/>
        <v>0</v>
      </c>
      <c r="E6" s="11">
        <f t="shared" si="0"/>
        <v>0</v>
      </c>
      <c r="F6" s="11">
        <f t="shared" si="0"/>
        <v>3933676180</v>
      </c>
      <c r="G6" s="11">
        <f t="shared" si="0"/>
        <v>3933676180</v>
      </c>
    </row>
    <row r="7" spans="1:7" ht="18" customHeight="1" x14ac:dyDescent="0.15">
      <c r="A7" s="5" t="s">
        <v>9</v>
      </c>
      <c r="B7" s="1">
        <v>3088869192</v>
      </c>
      <c r="C7" s="1"/>
      <c r="D7" s="1"/>
      <c r="E7" s="1"/>
      <c r="F7" s="1">
        <f>SUM(B7:E7)</f>
        <v>3088869192</v>
      </c>
      <c r="G7" s="1">
        <f t="shared" ref="G7:G29" si="1">F7</f>
        <v>3088869192</v>
      </c>
    </row>
    <row r="8" spans="1:7" ht="18" customHeight="1" x14ac:dyDescent="0.15">
      <c r="A8" s="5" t="s">
        <v>10</v>
      </c>
      <c r="B8" s="1">
        <v>212511540</v>
      </c>
      <c r="C8" s="1"/>
      <c r="D8" s="1"/>
      <c r="E8" s="1"/>
      <c r="F8" s="1">
        <f t="shared" ref="F8:F12" si="2">SUM(B8:E8)</f>
        <v>212511540</v>
      </c>
      <c r="G8" s="1">
        <f t="shared" si="1"/>
        <v>212511540</v>
      </c>
    </row>
    <row r="9" spans="1:7" ht="18" customHeight="1" x14ac:dyDescent="0.15">
      <c r="A9" s="5" t="s">
        <v>12</v>
      </c>
      <c r="B9" s="1">
        <f t="shared" ref="B9:G9" si="3">SUM(B10:B21)</f>
        <v>482295448</v>
      </c>
      <c r="C9" s="1">
        <f t="shared" si="3"/>
        <v>150000000</v>
      </c>
      <c r="D9" s="1">
        <f t="shared" si="3"/>
        <v>0</v>
      </c>
      <c r="E9" s="1">
        <f t="shared" si="3"/>
        <v>0</v>
      </c>
      <c r="F9" s="1">
        <f t="shared" si="3"/>
        <v>632295448</v>
      </c>
      <c r="G9" s="1">
        <f t="shared" si="3"/>
        <v>632295448</v>
      </c>
    </row>
    <row r="10" spans="1:7" ht="18" customHeight="1" x14ac:dyDescent="0.15">
      <c r="A10" s="12" t="s">
        <v>289</v>
      </c>
      <c r="B10" s="13">
        <v>0</v>
      </c>
      <c r="C10" s="13"/>
      <c r="D10" s="13"/>
      <c r="E10" s="13"/>
      <c r="F10" s="13">
        <f t="shared" si="2"/>
        <v>0</v>
      </c>
      <c r="G10" s="13">
        <f t="shared" si="1"/>
        <v>0</v>
      </c>
    </row>
    <row r="11" spans="1:7" ht="18" customHeight="1" x14ac:dyDescent="0.15">
      <c r="A11" s="14" t="s">
        <v>290</v>
      </c>
      <c r="B11" s="15">
        <v>13000000</v>
      </c>
      <c r="C11" s="15"/>
      <c r="D11" s="15"/>
      <c r="E11" s="15">
        <f>13000000-B11</f>
        <v>0</v>
      </c>
      <c r="F11" s="15">
        <f t="shared" si="2"/>
        <v>13000000</v>
      </c>
      <c r="G11" s="15">
        <f t="shared" si="1"/>
        <v>13000000</v>
      </c>
    </row>
    <row r="12" spans="1:7" ht="18" customHeight="1" outlineLevel="1" x14ac:dyDescent="0.15">
      <c r="A12" s="14" t="s">
        <v>291</v>
      </c>
      <c r="B12" s="15">
        <v>0</v>
      </c>
      <c r="C12" s="15"/>
      <c r="D12" s="15"/>
      <c r="E12" s="15"/>
      <c r="F12" s="15">
        <f t="shared" si="2"/>
        <v>0</v>
      </c>
      <c r="G12" s="15">
        <f t="shared" si="1"/>
        <v>0</v>
      </c>
    </row>
    <row r="13" spans="1:7" ht="18" customHeight="1" x14ac:dyDescent="0.15">
      <c r="A13" s="14" t="s">
        <v>292</v>
      </c>
      <c r="B13" s="15">
        <v>30634770</v>
      </c>
      <c r="C13" s="15"/>
      <c r="D13" s="15"/>
      <c r="E13" s="15"/>
      <c r="F13" s="15">
        <f t="shared" ref="F13:F15" si="4">SUM(B13:E13)</f>
        <v>30634770</v>
      </c>
      <c r="G13" s="15">
        <f t="shared" si="1"/>
        <v>30634770</v>
      </c>
    </row>
    <row r="14" spans="1:7" ht="18" customHeight="1" x14ac:dyDescent="0.15">
      <c r="A14" s="14" t="s">
        <v>293</v>
      </c>
      <c r="B14" s="15">
        <v>15693091</v>
      </c>
      <c r="C14" s="15"/>
      <c r="D14" s="15"/>
      <c r="E14" s="15"/>
      <c r="F14" s="15">
        <f t="shared" si="4"/>
        <v>15693091</v>
      </c>
      <c r="G14" s="15">
        <f t="shared" si="1"/>
        <v>15693091</v>
      </c>
    </row>
    <row r="15" spans="1:7" ht="18" customHeight="1" x14ac:dyDescent="0.15">
      <c r="A15" s="14" t="s">
        <v>294</v>
      </c>
      <c r="B15" s="15">
        <v>80075466</v>
      </c>
      <c r="C15" s="15">
        <v>50000000</v>
      </c>
      <c r="D15" s="15"/>
      <c r="E15" s="15"/>
      <c r="F15" s="15">
        <f t="shared" si="4"/>
        <v>130075466</v>
      </c>
      <c r="G15" s="15">
        <f t="shared" si="1"/>
        <v>130075466</v>
      </c>
    </row>
    <row r="16" spans="1:7" ht="18" customHeight="1" x14ac:dyDescent="0.15">
      <c r="A16" s="14" t="s">
        <v>295</v>
      </c>
      <c r="B16" s="15">
        <v>52004431</v>
      </c>
      <c r="C16" s="15"/>
      <c r="D16" s="15"/>
      <c r="E16" s="15"/>
      <c r="F16" s="15">
        <f t="shared" ref="F16:F19" si="5">SUM(B16:E16)</f>
        <v>52004431</v>
      </c>
      <c r="G16" s="15">
        <f t="shared" si="1"/>
        <v>52004431</v>
      </c>
    </row>
    <row r="17" spans="1:7" ht="18" customHeight="1" x14ac:dyDescent="0.15">
      <c r="A17" s="14" t="s">
        <v>296</v>
      </c>
      <c r="B17" s="15">
        <v>11454910</v>
      </c>
      <c r="C17" s="15"/>
      <c r="D17" s="15"/>
      <c r="E17" s="15"/>
      <c r="F17" s="15">
        <f t="shared" si="5"/>
        <v>11454910</v>
      </c>
      <c r="G17" s="15">
        <f t="shared" si="1"/>
        <v>11454910</v>
      </c>
    </row>
    <row r="18" spans="1:7" ht="18" customHeight="1" x14ac:dyDescent="0.15">
      <c r="A18" s="14" t="s">
        <v>297</v>
      </c>
      <c r="B18" s="15">
        <v>115461790</v>
      </c>
      <c r="C18" s="15"/>
      <c r="D18" s="15"/>
      <c r="E18" s="15"/>
      <c r="F18" s="15">
        <f t="shared" si="5"/>
        <v>115461790</v>
      </c>
      <c r="G18" s="15">
        <f t="shared" si="1"/>
        <v>115461790</v>
      </c>
    </row>
    <row r="19" spans="1:7" ht="18" customHeight="1" x14ac:dyDescent="0.15">
      <c r="A19" s="14" t="s">
        <v>298</v>
      </c>
      <c r="B19" s="15">
        <v>127941207</v>
      </c>
      <c r="C19" s="15">
        <v>100000000</v>
      </c>
      <c r="D19" s="15"/>
      <c r="E19" s="15"/>
      <c r="F19" s="15">
        <f t="shared" si="5"/>
        <v>227941207</v>
      </c>
      <c r="G19" s="15">
        <f t="shared" si="1"/>
        <v>227941207</v>
      </c>
    </row>
    <row r="20" spans="1:7" ht="18" customHeight="1" x14ac:dyDescent="0.15">
      <c r="A20" s="14" t="s">
        <v>299</v>
      </c>
      <c r="B20" s="15">
        <v>36029783</v>
      </c>
      <c r="C20" s="15"/>
      <c r="D20" s="15"/>
      <c r="E20" s="15"/>
      <c r="F20" s="15">
        <f t="shared" ref="F20" si="6">SUM(B20:E20)</f>
        <v>36029783</v>
      </c>
      <c r="G20" s="15">
        <f t="shared" si="1"/>
        <v>36029783</v>
      </c>
    </row>
    <row r="21" spans="1:7" ht="18" customHeight="1" x14ac:dyDescent="0.15">
      <c r="A21" s="14"/>
      <c r="B21" s="15"/>
      <c r="C21" s="15"/>
      <c r="D21" s="15"/>
      <c r="E21" s="15"/>
      <c r="F21" s="15"/>
      <c r="G21" s="15"/>
    </row>
    <row r="22" spans="1:7" ht="18" customHeight="1" x14ac:dyDescent="0.15">
      <c r="A22" s="10" t="s">
        <v>213</v>
      </c>
      <c r="B22" s="11">
        <f t="shared" ref="B22:E22" si="7">SUM(B23)</f>
        <v>1473207423</v>
      </c>
      <c r="C22" s="11">
        <f t="shared" si="7"/>
        <v>0</v>
      </c>
      <c r="D22" s="11">
        <f t="shared" si="7"/>
        <v>0</v>
      </c>
      <c r="E22" s="11">
        <f t="shared" si="7"/>
        <v>0</v>
      </c>
      <c r="F22" s="11">
        <f>SUM(F23)</f>
        <v>1473207423</v>
      </c>
      <c r="G22" s="11">
        <f t="shared" ref="G22" si="8">SUM(G23)</f>
        <v>1473207423</v>
      </c>
    </row>
    <row r="23" spans="1:7" ht="18" customHeight="1" x14ac:dyDescent="0.15">
      <c r="A23" s="5" t="s">
        <v>9</v>
      </c>
      <c r="B23" s="1">
        <v>1473207423</v>
      </c>
      <c r="C23" s="1"/>
      <c r="D23" s="1"/>
      <c r="E23" s="1"/>
      <c r="F23" s="1">
        <f>SUM(B23:E23)</f>
        <v>1473207423</v>
      </c>
      <c r="G23" s="1">
        <f t="shared" si="1"/>
        <v>1473207423</v>
      </c>
    </row>
    <row r="24" spans="1:7" ht="18" customHeight="1" x14ac:dyDescent="0.15">
      <c r="A24" s="5"/>
      <c r="B24" s="1"/>
      <c r="C24" s="1"/>
      <c r="D24" s="1"/>
      <c r="E24" s="1"/>
      <c r="F24" s="1"/>
      <c r="G24" s="1">
        <f t="shared" ref="G24" si="9">F24</f>
        <v>0</v>
      </c>
    </row>
    <row r="25" spans="1:7" ht="18" customHeight="1" x14ac:dyDescent="0.15">
      <c r="A25" s="10" t="s">
        <v>351</v>
      </c>
      <c r="B25" s="11">
        <f t="shared" ref="B25:G25" si="10">SUM(B26:B27)</f>
        <v>668281146</v>
      </c>
      <c r="C25" s="11">
        <f t="shared" si="10"/>
        <v>0</v>
      </c>
      <c r="D25" s="11">
        <f t="shared" si="10"/>
        <v>0</v>
      </c>
      <c r="E25" s="11">
        <f t="shared" si="10"/>
        <v>0</v>
      </c>
      <c r="F25" s="11">
        <f t="shared" si="10"/>
        <v>668281146</v>
      </c>
      <c r="G25" s="11">
        <f t="shared" si="10"/>
        <v>668281146</v>
      </c>
    </row>
    <row r="26" spans="1:7" ht="18" customHeight="1" x14ac:dyDescent="0.15">
      <c r="A26" s="5" t="s">
        <v>245</v>
      </c>
      <c r="B26" s="1">
        <v>668281146</v>
      </c>
      <c r="C26" s="1"/>
      <c r="D26" s="1"/>
      <c r="E26" s="1"/>
      <c r="F26" s="1">
        <f>SUM(B26:E26)</f>
        <v>668281146</v>
      </c>
      <c r="G26" s="1">
        <f t="shared" si="1"/>
        <v>668281146</v>
      </c>
    </row>
    <row r="27" spans="1:7" ht="18" customHeight="1" x14ac:dyDescent="0.15">
      <c r="A27" s="5"/>
      <c r="B27" s="1"/>
      <c r="C27" s="1"/>
      <c r="D27" s="1"/>
      <c r="E27" s="1"/>
      <c r="F27" s="1"/>
      <c r="G27" s="1"/>
    </row>
    <row r="28" spans="1:7" ht="18" customHeight="1" x14ac:dyDescent="0.15">
      <c r="A28" s="10" t="s">
        <v>300</v>
      </c>
      <c r="B28" s="11">
        <f t="shared" ref="B28:G28" si="11">SUM(B29:B30)</f>
        <v>28160464</v>
      </c>
      <c r="C28" s="11">
        <f t="shared" si="11"/>
        <v>0</v>
      </c>
      <c r="D28" s="11">
        <f t="shared" si="11"/>
        <v>0</v>
      </c>
      <c r="E28" s="11">
        <f t="shared" si="11"/>
        <v>0</v>
      </c>
      <c r="F28" s="11">
        <f t="shared" si="11"/>
        <v>28160464</v>
      </c>
      <c r="G28" s="11">
        <f t="shared" si="11"/>
        <v>28160464</v>
      </c>
    </row>
    <row r="29" spans="1:7" ht="18" customHeight="1" x14ac:dyDescent="0.15">
      <c r="A29" s="5" t="s">
        <v>301</v>
      </c>
      <c r="B29" s="1">
        <v>28160464</v>
      </c>
      <c r="C29" s="1"/>
      <c r="D29" s="1"/>
      <c r="E29" s="1"/>
      <c r="F29" s="1">
        <f>SUM(B29:E29)</f>
        <v>28160464</v>
      </c>
      <c r="G29" s="1">
        <f t="shared" si="1"/>
        <v>28160464</v>
      </c>
    </row>
    <row r="30" spans="1:7" ht="18" customHeight="1" x14ac:dyDescent="0.15">
      <c r="A30" s="5"/>
      <c r="B30" s="1"/>
      <c r="C30" s="1"/>
      <c r="D30" s="1"/>
      <c r="E30" s="1"/>
      <c r="F30" s="1"/>
      <c r="G30" s="1"/>
    </row>
    <row r="31" spans="1:7" ht="18" customHeight="1" x14ac:dyDescent="0.15">
      <c r="A31" s="9" t="s">
        <v>8</v>
      </c>
      <c r="B31" s="1">
        <f>B22+B6+B28+B25</f>
        <v>5953325213</v>
      </c>
      <c r="C31" s="1">
        <f t="shared" ref="C31:G31" si="12">C22+C6+C28+C25</f>
        <v>150000000</v>
      </c>
      <c r="D31" s="1">
        <f t="shared" si="12"/>
        <v>0</v>
      </c>
      <c r="E31" s="1">
        <f t="shared" si="12"/>
        <v>0</v>
      </c>
      <c r="F31" s="1">
        <f>F22+F6+F28+F25</f>
        <v>6103325213</v>
      </c>
      <c r="G31" s="1">
        <f t="shared" si="12"/>
        <v>6103325213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view="pageBreakPreview" zoomScaleNormal="100" zoomScaleSheetLayoutView="100" workbookViewId="0">
      <selection activeCell="C15" sqref="C15"/>
    </sheetView>
  </sheetViews>
  <sheetFormatPr defaultColWidth="8.875" defaultRowHeight="11.25" x14ac:dyDescent="0.15"/>
  <cols>
    <col min="1" max="1" width="3.125" style="6" customWidth="1"/>
    <col min="2" max="2" width="35.75" style="6" customWidth="1"/>
    <col min="3" max="3" width="19.75" style="6" customWidth="1"/>
    <col min="4" max="6" width="19.375" style="6" customWidth="1"/>
    <col min="7" max="7" width="19.75" style="6" customWidth="1"/>
    <col min="8" max="16384" width="8.875" style="6"/>
  </cols>
  <sheetData>
    <row r="1" spans="1:7" ht="21" x14ac:dyDescent="0.2">
      <c r="A1" s="7" t="s">
        <v>118</v>
      </c>
      <c r="B1" s="7"/>
    </row>
    <row r="2" spans="1:7" ht="13.5" x14ac:dyDescent="0.15">
      <c r="A2" s="4" t="str">
        <f>'３．③投資及び出資金の明細'!$A$2</f>
        <v>自治体名：茂原市</v>
      </c>
      <c r="B2" s="4"/>
    </row>
    <row r="3" spans="1:7" ht="13.5" x14ac:dyDescent="0.15">
      <c r="A3" s="4" t="str">
        <f>'３．③投資及び出資金の明細'!$A$3</f>
        <v>年度：令和６年度</v>
      </c>
      <c r="B3" s="4"/>
    </row>
    <row r="4" spans="1:7" ht="13.5" x14ac:dyDescent="0.15">
      <c r="A4" s="4" t="s">
        <v>27</v>
      </c>
      <c r="G4" s="8" t="s">
        <v>11</v>
      </c>
    </row>
    <row r="5" spans="1:7" ht="22.5" customHeight="1" x14ac:dyDescent="0.15">
      <c r="A5" s="151" t="s">
        <v>119</v>
      </c>
      <c r="B5" s="152"/>
      <c r="C5" s="155" t="s">
        <v>120</v>
      </c>
      <c r="D5" s="155"/>
      <c r="E5" s="155" t="s">
        <v>121</v>
      </c>
      <c r="F5" s="155"/>
      <c r="G5" s="156" t="s">
        <v>122</v>
      </c>
    </row>
    <row r="6" spans="1:7" ht="22.5" customHeight="1" x14ac:dyDescent="0.15">
      <c r="A6" s="153"/>
      <c r="B6" s="154"/>
      <c r="C6" s="2" t="s">
        <v>123</v>
      </c>
      <c r="D6" s="3" t="s">
        <v>124</v>
      </c>
      <c r="E6" s="2" t="s">
        <v>123</v>
      </c>
      <c r="F6" s="3" t="s">
        <v>124</v>
      </c>
      <c r="G6" s="155"/>
    </row>
    <row r="7" spans="1:7" ht="18" customHeight="1" x14ac:dyDescent="0.15">
      <c r="A7" s="10" t="s">
        <v>211</v>
      </c>
      <c r="B7" s="53"/>
      <c r="C7" s="11">
        <f>SUM(C8:C9)</f>
        <v>119355250</v>
      </c>
      <c r="D7" s="11">
        <f t="shared" ref="D7:G7" si="0">SUM(D8:D9)</f>
        <v>0</v>
      </c>
      <c r="E7" s="11">
        <f t="shared" si="0"/>
        <v>0</v>
      </c>
      <c r="F7" s="11">
        <f t="shared" si="0"/>
        <v>0</v>
      </c>
      <c r="G7" s="11">
        <f t="shared" si="0"/>
        <v>119355250</v>
      </c>
    </row>
    <row r="8" spans="1:7" ht="18" customHeight="1" x14ac:dyDescent="0.15">
      <c r="A8" s="21"/>
      <c r="B8" s="22" t="s">
        <v>302</v>
      </c>
      <c r="C8" s="13">
        <v>112481750</v>
      </c>
      <c r="D8" s="13"/>
      <c r="E8" s="13"/>
      <c r="F8" s="13"/>
      <c r="G8" s="13">
        <f>SUM(C8:F8)</f>
        <v>112481750</v>
      </c>
    </row>
    <row r="9" spans="1:7" ht="18" customHeight="1" x14ac:dyDescent="0.15">
      <c r="A9" s="21"/>
      <c r="B9" s="22" t="s">
        <v>311</v>
      </c>
      <c r="C9" s="13">
        <v>6873500</v>
      </c>
      <c r="D9" s="13"/>
      <c r="E9" s="13"/>
      <c r="F9" s="13"/>
      <c r="G9" s="13">
        <f>SUM(C9:F9)</f>
        <v>6873500</v>
      </c>
    </row>
    <row r="10" spans="1:7" ht="18" customHeight="1" x14ac:dyDescent="0.15">
      <c r="A10" s="21"/>
      <c r="B10" s="22"/>
      <c r="C10" s="13"/>
      <c r="D10" s="13"/>
      <c r="E10" s="13"/>
      <c r="F10" s="13"/>
      <c r="G10" s="13"/>
    </row>
    <row r="11" spans="1:7" ht="18" customHeight="1" x14ac:dyDescent="0.15">
      <c r="A11" s="21"/>
      <c r="B11" s="22"/>
      <c r="C11" s="13"/>
      <c r="D11" s="13"/>
      <c r="E11" s="13"/>
      <c r="F11" s="13"/>
      <c r="G11" s="13"/>
    </row>
    <row r="12" spans="1:7" ht="18" customHeight="1" x14ac:dyDescent="0.15">
      <c r="A12" s="21"/>
      <c r="B12" s="22"/>
      <c r="C12" s="13"/>
      <c r="D12" s="13"/>
      <c r="E12" s="13"/>
      <c r="F12" s="13"/>
      <c r="G12" s="13"/>
    </row>
    <row r="13" spans="1:7" ht="18" customHeight="1" x14ac:dyDescent="0.15">
      <c r="A13" s="10" t="s">
        <v>355</v>
      </c>
      <c r="B13" s="53"/>
      <c r="C13" s="11">
        <f>SUM(C14:C15)</f>
        <v>0</v>
      </c>
      <c r="D13" s="11">
        <f t="shared" ref="D13:G13" si="1">SUM(D14:D15)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ht="18" customHeight="1" x14ac:dyDescent="0.15">
      <c r="A14" s="21"/>
      <c r="B14" s="22" t="s">
        <v>356</v>
      </c>
      <c r="C14" s="13">
        <v>0</v>
      </c>
      <c r="D14" s="13"/>
      <c r="E14" s="13"/>
      <c r="F14" s="13"/>
      <c r="G14" s="13">
        <f>SUM(C14:F14)</f>
        <v>0</v>
      </c>
    </row>
    <row r="15" spans="1:7" ht="18" customHeight="1" x14ac:dyDescent="0.15">
      <c r="A15" s="21"/>
      <c r="B15" s="22"/>
      <c r="C15" s="13"/>
      <c r="D15" s="13"/>
      <c r="E15" s="13"/>
      <c r="F15" s="13"/>
      <c r="G15" s="13"/>
    </row>
    <row r="16" spans="1:7" ht="18" customHeight="1" x14ac:dyDescent="0.15">
      <c r="A16" s="21"/>
      <c r="B16" s="22"/>
      <c r="C16" s="13"/>
      <c r="D16" s="13"/>
      <c r="E16" s="13"/>
      <c r="F16" s="13"/>
      <c r="G16" s="13"/>
    </row>
    <row r="17" spans="1:7" ht="18" customHeight="1" x14ac:dyDescent="0.15">
      <c r="A17" s="21"/>
      <c r="B17" s="22"/>
      <c r="C17" s="13"/>
      <c r="D17" s="13"/>
      <c r="E17" s="13"/>
      <c r="F17" s="13"/>
      <c r="G17" s="13"/>
    </row>
    <row r="18" spans="1:7" ht="18" customHeight="1" x14ac:dyDescent="0.15">
      <c r="A18" s="157" t="s">
        <v>8</v>
      </c>
      <c r="B18" s="158"/>
      <c r="C18" s="1">
        <f>C7+C13</f>
        <v>119355250</v>
      </c>
      <c r="D18" s="1">
        <f t="shared" ref="D18:G18" si="2">D7+D13</f>
        <v>0</v>
      </c>
      <c r="E18" s="1">
        <f t="shared" si="2"/>
        <v>0</v>
      </c>
      <c r="F18" s="1">
        <f t="shared" si="2"/>
        <v>0</v>
      </c>
      <c r="G18" s="1">
        <f t="shared" si="2"/>
        <v>119355250</v>
      </c>
    </row>
  </sheetData>
  <mergeCells count="5">
    <mergeCell ref="A5:B6"/>
    <mergeCell ref="C5:D5"/>
    <mergeCell ref="E5:F5"/>
    <mergeCell ref="G5:G6"/>
    <mergeCell ref="A18:B18"/>
  </mergeCells>
  <phoneticPr fontId="4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8"/>
  <sheetViews>
    <sheetView view="pageBreakPreview" topLeftCell="A7" zoomScaleNormal="100" zoomScaleSheetLayoutView="100" workbookViewId="0">
      <selection activeCell="D8" sqref="D8"/>
    </sheetView>
  </sheetViews>
  <sheetFormatPr defaultColWidth="8.875" defaultRowHeight="11.25" x14ac:dyDescent="0.15"/>
  <cols>
    <col min="1" max="1" width="47.125" style="6" bestFit="1" customWidth="1"/>
    <col min="2" max="2" width="19.75" style="6" customWidth="1"/>
    <col min="3" max="3" width="19.75" style="54" customWidth="1"/>
    <col min="4" max="4" width="10" style="6" bestFit="1" customWidth="1"/>
    <col min="5" max="5" width="8.875" style="6"/>
    <col min="6" max="6" width="15.375" style="6" customWidth="1"/>
    <col min="7" max="7" width="8.875" style="6"/>
    <col min="8" max="8" width="19.875" style="6" customWidth="1"/>
    <col min="9" max="9" width="8.875" style="6"/>
    <col min="10" max="10" width="10.75" style="6" customWidth="1"/>
    <col min="11" max="16384" width="8.875" style="6"/>
  </cols>
  <sheetData>
    <row r="1" spans="1:6" ht="21" x14ac:dyDescent="0.2">
      <c r="A1" s="7" t="s">
        <v>127</v>
      </c>
    </row>
    <row r="2" spans="1:6" ht="13.5" x14ac:dyDescent="0.15">
      <c r="A2" s="4" t="str">
        <f>'３．③投資及び出資金の明細'!$A$2</f>
        <v>自治体名：茂原市</v>
      </c>
    </row>
    <row r="3" spans="1:6" ht="13.5" x14ac:dyDescent="0.15">
      <c r="A3" s="4" t="str">
        <f>'３．③投資及び出資金の明細'!$A$3</f>
        <v>年度：令和６年度</v>
      </c>
    </row>
    <row r="4" spans="1:6" ht="13.5" x14ac:dyDescent="0.15">
      <c r="A4" s="4" t="s">
        <v>27</v>
      </c>
      <c r="C4" s="34" t="s">
        <v>11</v>
      </c>
    </row>
    <row r="5" spans="1:6" ht="22.5" customHeight="1" x14ac:dyDescent="0.15">
      <c r="A5" s="2" t="s">
        <v>119</v>
      </c>
      <c r="B5" s="2" t="s">
        <v>123</v>
      </c>
      <c r="C5" s="2" t="s">
        <v>128</v>
      </c>
    </row>
    <row r="6" spans="1:6" ht="22.5" customHeight="1" x14ac:dyDescent="0.15">
      <c r="A6" s="5" t="s">
        <v>129</v>
      </c>
      <c r="B6" s="1"/>
      <c r="C6" s="1"/>
      <c r="D6" s="83">
        <v>51108983</v>
      </c>
    </row>
    <row r="7" spans="1:6" ht="18" customHeight="1" x14ac:dyDescent="0.15">
      <c r="A7" s="10" t="s">
        <v>211</v>
      </c>
      <c r="B7" s="11">
        <f>SUM(B8:B14)</f>
        <v>301855815</v>
      </c>
      <c r="C7" s="11">
        <f>SUM(C8:C14)</f>
        <v>38094203.853</v>
      </c>
      <c r="D7" s="6">
        <f>B7*D8</f>
        <v>38094203.853</v>
      </c>
      <c r="E7" s="6">
        <f>B7+B30</f>
        <v>404984017</v>
      </c>
      <c r="F7" s="6">
        <f>C7+C30</f>
        <v>51108982.9454</v>
      </c>
    </row>
    <row r="8" spans="1:6" ht="18" customHeight="1" x14ac:dyDescent="0.15">
      <c r="A8" s="5" t="s">
        <v>525</v>
      </c>
      <c r="B8" s="1">
        <v>116374763</v>
      </c>
      <c r="C8" s="89">
        <f>B8*$D$8</f>
        <v>14686495.090600001</v>
      </c>
      <c r="D8" s="85">
        <v>0.12620000000000001</v>
      </c>
    </row>
    <row r="9" spans="1:6" ht="18" customHeight="1" x14ac:dyDescent="0.15">
      <c r="A9" s="5" t="s">
        <v>247</v>
      </c>
      <c r="B9" s="1">
        <v>9775517</v>
      </c>
      <c r="C9" s="89">
        <f t="shared" ref="C9:C14" si="0">B9*$D$8</f>
        <v>1233670.2454000001</v>
      </c>
    </row>
    <row r="10" spans="1:6" ht="18" customHeight="1" x14ac:dyDescent="0.15">
      <c r="A10" s="5" t="s">
        <v>248</v>
      </c>
      <c r="B10" s="1">
        <v>151100691</v>
      </c>
      <c r="C10" s="89">
        <f t="shared" si="0"/>
        <v>19068907.2042</v>
      </c>
      <c r="D10" s="6">
        <v>8.8000000000000005E-3</v>
      </c>
    </row>
    <row r="11" spans="1:6" ht="18" customHeight="1" x14ac:dyDescent="0.15">
      <c r="A11" s="5" t="s">
        <v>249</v>
      </c>
      <c r="B11" s="1">
        <v>12456327</v>
      </c>
      <c r="C11" s="89">
        <f t="shared" si="0"/>
        <v>1571988.4674000002</v>
      </c>
      <c r="D11" s="6">
        <v>0.12620000000000001</v>
      </c>
    </row>
    <row r="12" spans="1:6" ht="18" customHeight="1" x14ac:dyDescent="0.15">
      <c r="A12" s="5" t="s">
        <v>250</v>
      </c>
      <c r="B12" s="1">
        <v>11564809</v>
      </c>
      <c r="C12" s="89">
        <f t="shared" si="0"/>
        <v>1459478.8958000001</v>
      </c>
    </row>
    <row r="13" spans="1:6" ht="18" customHeight="1" x14ac:dyDescent="0.15">
      <c r="A13" s="5" t="s">
        <v>526</v>
      </c>
      <c r="B13" s="1">
        <v>433400</v>
      </c>
      <c r="C13" s="89">
        <f t="shared" si="0"/>
        <v>54695.08</v>
      </c>
    </row>
    <row r="14" spans="1:6" ht="18" customHeight="1" x14ac:dyDescent="0.15">
      <c r="A14" s="5" t="s">
        <v>527</v>
      </c>
      <c r="B14" s="1">
        <v>150308</v>
      </c>
      <c r="C14" s="89">
        <f t="shared" si="0"/>
        <v>18968.869600000002</v>
      </c>
    </row>
    <row r="15" spans="1:6" ht="18" customHeight="1" x14ac:dyDescent="0.15">
      <c r="A15" s="10" t="s">
        <v>213</v>
      </c>
      <c r="B15" s="11">
        <f>SUM(B16:B21)</f>
        <v>262099940</v>
      </c>
      <c r="C15" s="90">
        <f>SUM(C16:C21)</f>
        <v>36536731.636000007</v>
      </c>
      <c r="D15" s="83">
        <v>36642395</v>
      </c>
      <c r="E15" s="6">
        <f>B15+B47</f>
        <v>262857928</v>
      </c>
      <c r="F15" s="6">
        <f>C15+C47</f>
        <v>36642395.163200006</v>
      </c>
    </row>
    <row r="16" spans="1:6" ht="18" customHeight="1" x14ac:dyDescent="0.15">
      <c r="A16" s="5" t="s">
        <v>251</v>
      </c>
      <c r="B16" s="1">
        <v>171073054</v>
      </c>
      <c r="C16" s="89">
        <f>B16*$D$16</f>
        <v>23847583.727600005</v>
      </c>
      <c r="D16" s="123">
        <v>0.13940000000000002</v>
      </c>
    </row>
    <row r="17" spans="1:10" ht="18" customHeight="1" x14ac:dyDescent="0.15">
      <c r="A17" s="5" t="s">
        <v>253</v>
      </c>
      <c r="B17" s="1">
        <v>33476550</v>
      </c>
      <c r="C17" s="89">
        <f t="shared" ref="C17:C21" si="1">B17*$D$16</f>
        <v>4666631.0700000012</v>
      </c>
    </row>
    <row r="18" spans="1:10" ht="18" customHeight="1" x14ac:dyDescent="0.15">
      <c r="A18" s="5" t="s">
        <v>252</v>
      </c>
      <c r="B18" s="1">
        <v>56643782</v>
      </c>
      <c r="C18" s="89">
        <f t="shared" si="1"/>
        <v>7896143.2108000014</v>
      </c>
      <c r="I18" s="6" t="s">
        <v>558</v>
      </c>
      <c r="J18" s="6" t="s">
        <v>559</v>
      </c>
    </row>
    <row r="19" spans="1:10" ht="18" customHeight="1" x14ac:dyDescent="0.15">
      <c r="A19" s="5" t="s">
        <v>254</v>
      </c>
      <c r="B19" s="1">
        <v>590539</v>
      </c>
      <c r="C19" s="89">
        <f t="shared" si="1"/>
        <v>82321.136600000013</v>
      </c>
      <c r="D19" s="6">
        <v>6.0000000000000006E-4</v>
      </c>
      <c r="H19" s="6" t="s">
        <v>560</v>
      </c>
      <c r="I19" s="6">
        <v>58382774</v>
      </c>
      <c r="J19" s="6">
        <v>171073054</v>
      </c>
    </row>
    <row r="20" spans="1:10" ht="18" customHeight="1" x14ac:dyDescent="0.15">
      <c r="A20" s="5" t="s">
        <v>256</v>
      </c>
      <c r="B20" s="1">
        <v>172540</v>
      </c>
      <c r="C20" s="89">
        <f t="shared" si="1"/>
        <v>24052.076000000005</v>
      </c>
      <c r="D20" s="6">
        <v>0.13940000000000002</v>
      </c>
      <c r="H20" s="6" t="s">
        <v>561</v>
      </c>
      <c r="I20" s="6">
        <v>11213997</v>
      </c>
      <c r="J20" s="6">
        <v>33476550</v>
      </c>
    </row>
    <row r="21" spans="1:10" ht="18" customHeight="1" x14ac:dyDescent="0.15">
      <c r="A21" s="5" t="s">
        <v>255</v>
      </c>
      <c r="B21" s="1">
        <v>143475</v>
      </c>
      <c r="C21" s="89">
        <f t="shared" si="1"/>
        <v>20000.415000000005</v>
      </c>
      <c r="H21" s="6" t="s">
        <v>562</v>
      </c>
      <c r="I21" s="6">
        <v>20408297</v>
      </c>
      <c r="J21" s="6">
        <v>56643782</v>
      </c>
    </row>
    <row r="22" spans="1:10" ht="18" customHeight="1" x14ac:dyDescent="0.15">
      <c r="A22" s="10" t="s">
        <v>351</v>
      </c>
      <c r="B22" s="11">
        <f>B23</f>
        <v>13448100</v>
      </c>
      <c r="C22" s="90">
        <f>SUM(C23)</f>
        <v>10032283</v>
      </c>
      <c r="H22" s="6" t="s">
        <v>563</v>
      </c>
      <c r="I22" s="6">
        <v>0</v>
      </c>
      <c r="J22" s="6">
        <v>590539</v>
      </c>
    </row>
    <row r="23" spans="1:10" ht="18" customHeight="1" x14ac:dyDescent="0.15">
      <c r="A23" s="5" t="s">
        <v>257</v>
      </c>
      <c r="B23" s="1">
        <v>13448100</v>
      </c>
      <c r="C23" s="89">
        <v>10032283</v>
      </c>
      <c r="H23" s="6" t="s">
        <v>564</v>
      </c>
      <c r="I23" s="6">
        <v>0</v>
      </c>
      <c r="J23" s="6">
        <v>172540</v>
      </c>
    </row>
    <row r="24" spans="1:10" ht="18" customHeight="1" x14ac:dyDescent="0.15">
      <c r="A24" s="5"/>
      <c r="B24" s="1"/>
      <c r="C24" s="91"/>
      <c r="H24" s="6" t="s">
        <v>565</v>
      </c>
      <c r="I24" s="6">
        <v>0</v>
      </c>
      <c r="J24" s="6">
        <v>143475</v>
      </c>
    </row>
    <row r="25" spans="1:10" ht="18" customHeight="1" x14ac:dyDescent="0.15">
      <c r="A25" s="10" t="s">
        <v>352</v>
      </c>
      <c r="B25" s="11">
        <f>B26</f>
        <v>5936633</v>
      </c>
      <c r="C25" s="90">
        <f>SUM(C26:C27)</f>
        <v>2369904</v>
      </c>
    </row>
    <row r="26" spans="1:10" ht="18" customHeight="1" x14ac:dyDescent="0.15">
      <c r="A26" s="12" t="s">
        <v>257</v>
      </c>
      <c r="B26" s="1">
        <v>5936633</v>
      </c>
      <c r="C26" s="89">
        <v>2369904</v>
      </c>
    </row>
    <row r="27" spans="1:10" ht="18" customHeight="1" x14ac:dyDescent="0.15">
      <c r="A27" s="5"/>
      <c r="B27" s="1"/>
      <c r="C27" s="89"/>
      <c r="H27" s="6" t="s">
        <v>566</v>
      </c>
      <c r="I27" s="6">
        <v>91861</v>
      </c>
      <c r="J27" s="6">
        <v>757988</v>
      </c>
    </row>
    <row r="28" spans="1:10" ht="18" customHeight="1" thickBot="1" x14ac:dyDescent="0.2">
      <c r="A28" s="23" t="s">
        <v>131</v>
      </c>
      <c r="B28" s="24">
        <f>B7+B15+B22+B25</f>
        <v>583340488</v>
      </c>
      <c r="C28" s="92">
        <f>C7+C15+C22+C25</f>
        <v>87033122.489000008</v>
      </c>
    </row>
    <row r="29" spans="1:10" ht="18" customHeight="1" thickTop="1" x14ac:dyDescent="0.15">
      <c r="A29" s="5" t="s">
        <v>132</v>
      </c>
      <c r="B29" s="1"/>
      <c r="C29" s="47"/>
    </row>
    <row r="30" spans="1:10" ht="18" customHeight="1" x14ac:dyDescent="0.15">
      <c r="A30" s="10" t="s">
        <v>211</v>
      </c>
      <c r="B30" s="11">
        <f>SUM(B31:B46)</f>
        <v>103128202</v>
      </c>
      <c r="C30" s="90">
        <f>SUM(C31:C46)</f>
        <v>13014779.092399999</v>
      </c>
    </row>
    <row r="31" spans="1:10" ht="18" customHeight="1" x14ac:dyDescent="0.15">
      <c r="A31" s="5" t="s">
        <v>528</v>
      </c>
      <c r="B31" s="1">
        <v>26370</v>
      </c>
      <c r="C31" s="89">
        <f>B31*$D$8</f>
        <v>3327.8940000000002</v>
      </c>
      <c r="D31" s="6">
        <f>B30*D8</f>
        <v>13014779.092400001</v>
      </c>
      <c r="F31" s="6" t="s">
        <v>528</v>
      </c>
      <c r="G31" s="6">
        <v>26370</v>
      </c>
    </row>
    <row r="32" spans="1:10" ht="18" customHeight="1" x14ac:dyDescent="0.15">
      <c r="A32" s="5" t="s">
        <v>529</v>
      </c>
      <c r="B32" s="1">
        <v>20820</v>
      </c>
      <c r="C32" s="89">
        <f t="shared" ref="C32:C45" si="2">B32*$D$8</f>
        <v>2627.4839999999999</v>
      </c>
      <c r="D32" s="85"/>
      <c r="F32" s="6" t="s">
        <v>529</v>
      </c>
      <c r="G32" s="6">
        <v>20820</v>
      </c>
    </row>
    <row r="33" spans="1:7" ht="18" customHeight="1" x14ac:dyDescent="0.15">
      <c r="A33" s="5" t="s">
        <v>533</v>
      </c>
      <c r="B33" s="1">
        <v>3139000</v>
      </c>
      <c r="C33" s="89">
        <f t="shared" si="2"/>
        <v>396141.80000000005</v>
      </c>
      <c r="F33" s="6" t="s">
        <v>530</v>
      </c>
      <c r="G33" s="6">
        <v>0</v>
      </c>
    </row>
    <row r="34" spans="1:7" ht="18" customHeight="1" x14ac:dyDescent="0.15">
      <c r="A34" s="5" t="s">
        <v>534</v>
      </c>
      <c r="B34" s="1">
        <v>1595288</v>
      </c>
      <c r="C34" s="89">
        <f t="shared" si="2"/>
        <v>201325.3456</v>
      </c>
      <c r="F34" s="6" t="s">
        <v>531</v>
      </c>
      <c r="G34" s="6">
        <v>0</v>
      </c>
    </row>
    <row r="35" spans="1:7" ht="18" customHeight="1" x14ac:dyDescent="0.15">
      <c r="A35" s="5" t="s">
        <v>540</v>
      </c>
      <c r="B35" s="1">
        <v>3251451</v>
      </c>
      <c r="C35" s="89">
        <f t="shared" si="2"/>
        <v>410333.11620000005</v>
      </c>
      <c r="F35" s="6" t="s">
        <v>532</v>
      </c>
      <c r="G35" s="6">
        <v>0</v>
      </c>
    </row>
    <row r="36" spans="1:7" ht="18" customHeight="1" x14ac:dyDescent="0.15">
      <c r="A36" s="5" t="s">
        <v>543</v>
      </c>
      <c r="B36" s="1">
        <v>784700</v>
      </c>
      <c r="C36" s="89">
        <f t="shared" si="2"/>
        <v>99029.14</v>
      </c>
      <c r="F36" s="6" t="s">
        <v>533</v>
      </c>
      <c r="G36" s="6">
        <v>3139000</v>
      </c>
    </row>
    <row r="37" spans="1:7" ht="18" customHeight="1" x14ac:dyDescent="0.15">
      <c r="A37" s="5" t="s">
        <v>544</v>
      </c>
      <c r="B37" s="1">
        <v>657000</v>
      </c>
      <c r="C37" s="89">
        <f t="shared" si="2"/>
        <v>82913.400000000009</v>
      </c>
      <c r="F37" s="6" t="s">
        <v>534</v>
      </c>
      <c r="G37" s="6">
        <v>1595288</v>
      </c>
    </row>
    <row r="38" spans="1:7" ht="18" customHeight="1" x14ac:dyDescent="0.15">
      <c r="A38" s="5" t="s">
        <v>545</v>
      </c>
      <c r="B38" s="1">
        <v>1057000</v>
      </c>
      <c r="C38" s="89">
        <f t="shared" si="2"/>
        <v>133393.4</v>
      </c>
      <c r="F38" s="6" t="s">
        <v>535</v>
      </c>
      <c r="G38" s="6">
        <v>0</v>
      </c>
    </row>
    <row r="39" spans="1:7" ht="18" customHeight="1" x14ac:dyDescent="0.15">
      <c r="A39" s="5" t="s">
        <v>546</v>
      </c>
      <c r="B39" s="1">
        <v>700000</v>
      </c>
      <c r="C39" s="89">
        <f t="shared" si="2"/>
        <v>88340</v>
      </c>
      <c r="F39" s="6" t="s">
        <v>536</v>
      </c>
      <c r="G39" s="6">
        <v>0</v>
      </c>
    </row>
    <row r="40" spans="1:7" ht="18" customHeight="1" x14ac:dyDescent="0.15">
      <c r="A40" s="5" t="s">
        <v>547</v>
      </c>
      <c r="B40" s="1">
        <v>5329600</v>
      </c>
      <c r="C40" s="89">
        <f t="shared" si="2"/>
        <v>672595.52</v>
      </c>
      <c r="F40" s="6" t="s">
        <v>537</v>
      </c>
      <c r="G40" s="6">
        <v>0</v>
      </c>
    </row>
    <row r="41" spans="1:7" ht="18" customHeight="1" x14ac:dyDescent="0.15">
      <c r="A41" s="5" t="s">
        <v>548</v>
      </c>
      <c r="B41" s="1">
        <v>118000</v>
      </c>
      <c r="C41" s="89">
        <f t="shared" si="2"/>
        <v>14891.6</v>
      </c>
      <c r="F41" s="6" t="s">
        <v>538</v>
      </c>
      <c r="G41" s="6">
        <v>0</v>
      </c>
    </row>
    <row r="42" spans="1:7" ht="18" customHeight="1" x14ac:dyDescent="0.15">
      <c r="A42" s="5" t="s">
        <v>555</v>
      </c>
      <c r="B42" s="1">
        <v>8854787</v>
      </c>
      <c r="C42" s="89">
        <f t="shared" si="2"/>
        <v>1117474.1194</v>
      </c>
      <c r="F42" s="6" t="s">
        <v>539</v>
      </c>
      <c r="G42" s="6">
        <v>0</v>
      </c>
    </row>
    <row r="43" spans="1:7" ht="18" customHeight="1" x14ac:dyDescent="0.15">
      <c r="A43" s="5" t="s">
        <v>557</v>
      </c>
      <c r="B43" s="1">
        <v>59899420</v>
      </c>
      <c r="C43" s="89">
        <f t="shared" si="2"/>
        <v>7559306.8040000005</v>
      </c>
      <c r="F43" s="6" t="s">
        <v>540</v>
      </c>
      <c r="G43" s="6">
        <v>3251451</v>
      </c>
    </row>
    <row r="44" spans="1:7" ht="18" customHeight="1" x14ac:dyDescent="0.15">
      <c r="A44" s="5" t="s">
        <v>325</v>
      </c>
      <c r="B44" s="1">
        <v>4937581</v>
      </c>
      <c r="C44" s="89">
        <f t="shared" si="2"/>
        <v>623122.72220000008</v>
      </c>
      <c r="F44" s="6" t="s">
        <v>541</v>
      </c>
      <c r="G44" s="6">
        <v>0</v>
      </c>
    </row>
    <row r="45" spans="1:7" ht="18" customHeight="1" x14ac:dyDescent="0.15">
      <c r="A45" s="5" t="s">
        <v>326</v>
      </c>
      <c r="B45" s="1">
        <v>12757185</v>
      </c>
      <c r="C45" s="89">
        <f t="shared" si="2"/>
        <v>1609956.747</v>
      </c>
      <c r="F45" s="6" t="s">
        <v>542</v>
      </c>
      <c r="G45" s="6">
        <v>0</v>
      </c>
    </row>
    <row r="46" spans="1:7" ht="18" customHeight="1" x14ac:dyDescent="0.15">
      <c r="A46" s="5"/>
      <c r="B46" s="1"/>
      <c r="C46" s="89"/>
      <c r="F46" s="6" t="s">
        <v>543</v>
      </c>
      <c r="G46" s="6">
        <v>784700</v>
      </c>
    </row>
    <row r="47" spans="1:7" ht="18" customHeight="1" x14ac:dyDescent="0.15">
      <c r="A47" s="10" t="s">
        <v>213</v>
      </c>
      <c r="B47" s="11">
        <f>SUM(B48:B49)</f>
        <v>757988</v>
      </c>
      <c r="C47" s="11">
        <f>SUM(C48:C49)</f>
        <v>105663.52720000001</v>
      </c>
      <c r="F47" s="6" t="s">
        <v>544</v>
      </c>
      <c r="G47" s="6">
        <v>657000</v>
      </c>
    </row>
    <row r="48" spans="1:7" ht="18" customHeight="1" x14ac:dyDescent="0.15">
      <c r="A48" s="12" t="s">
        <v>258</v>
      </c>
      <c r="B48" s="13">
        <v>757988</v>
      </c>
      <c r="C48" s="89">
        <f>B48*$D$16</f>
        <v>105663.52720000001</v>
      </c>
      <c r="F48" s="6" t="s">
        <v>545</v>
      </c>
      <c r="G48" s="6">
        <v>1057000</v>
      </c>
    </row>
    <row r="49" spans="1:7" ht="18" customHeight="1" x14ac:dyDescent="0.15">
      <c r="A49" s="12"/>
      <c r="B49" s="13"/>
      <c r="C49" s="13"/>
      <c r="F49" s="6" t="s">
        <v>546</v>
      </c>
      <c r="G49" s="6">
        <v>700000</v>
      </c>
    </row>
    <row r="50" spans="1:7" ht="18" customHeight="1" x14ac:dyDescent="0.15">
      <c r="A50" s="12"/>
      <c r="B50" s="13"/>
      <c r="C50" s="13"/>
      <c r="F50" s="6" t="s">
        <v>547</v>
      </c>
      <c r="G50" s="6">
        <v>5329600</v>
      </c>
    </row>
    <row r="51" spans="1:7" ht="18" customHeight="1" thickBot="1" x14ac:dyDescent="0.2">
      <c r="A51" s="23" t="s">
        <v>131</v>
      </c>
      <c r="B51" s="24">
        <f>B30+B47+B50</f>
        <v>103886190</v>
      </c>
      <c r="C51" s="24">
        <f>C30+C47+C50</f>
        <v>13120442.6196</v>
      </c>
      <c r="F51" s="6" t="s">
        <v>548</v>
      </c>
      <c r="G51" s="6">
        <v>118000</v>
      </c>
    </row>
    <row r="52" spans="1:7" ht="18" customHeight="1" thickTop="1" x14ac:dyDescent="0.15">
      <c r="A52" s="9" t="s">
        <v>8</v>
      </c>
      <c r="B52" s="25">
        <f>B28+B51</f>
        <v>687226678</v>
      </c>
      <c r="C52" s="25">
        <f>C28+C51</f>
        <v>100153565.10860001</v>
      </c>
      <c r="F52" s="6" t="s">
        <v>549</v>
      </c>
      <c r="G52" s="6">
        <v>0</v>
      </c>
    </row>
    <row r="53" spans="1:7" ht="18" customHeight="1" x14ac:dyDescent="0.15">
      <c r="F53" s="6" t="s">
        <v>550</v>
      </c>
      <c r="G53" s="6">
        <v>0</v>
      </c>
    </row>
    <row r="54" spans="1:7" ht="18" customHeight="1" x14ac:dyDescent="0.15">
      <c r="F54" s="6" t="s">
        <v>551</v>
      </c>
      <c r="G54" s="6">
        <v>0</v>
      </c>
    </row>
    <row r="55" spans="1:7" ht="18" customHeight="1" x14ac:dyDescent="0.15">
      <c r="F55" s="6" t="s">
        <v>552</v>
      </c>
      <c r="G55" s="6">
        <v>0</v>
      </c>
    </row>
    <row r="56" spans="1:7" ht="18" customHeight="1" x14ac:dyDescent="0.15">
      <c r="F56" s="6" t="s">
        <v>553</v>
      </c>
      <c r="G56" s="6">
        <v>0</v>
      </c>
    </row>
    <row r="57" spans="1:7" ht="18" customHeight="1" x14ac:dyDescent="0.15">
      <c r="F57" s="6" t="s">
        <v>554</v>
      </c>
      <c r="G57" s="6">
        <v>0</v>
      </c>
    </row>
    <row r="58" spans="1:7" ht="18" customHeight="1" x14ac:dyDescent="0.15">
      <c r="F58" s="6" t="s">
        <v>555</v>
      </c>
      <c r="G58" s="6">
        <v>8854787</v>
      </c>
    </row>
    <row r="59" spans="1:7" ht="18" customHeight="1" x14ac:dyDescent="0.15">
      <c r="F59" s="6" t="s">
        <v>556</v>
      </c>
      <c r="G59" s="6">
        <v>0</v>
      </c>
    </row>
    <row r="60" spans="1:7" ht="18" customHeight="1" x14ac:dyDescent="0.15">
      <c r="F60" s="6" t="s">
        <v>323</v>
      </c>
      <c r="G60" s="6">
        <v>0</v>
      </c>
    </row>
    <row r="61" spans="1:7" ht="18" customHeight="1" x14ac:dyDescent="0.15">
      <c r="F61" s="6" t="s">
        <v>557</v>
      </c>
      <c r="G61" s="6">
        <v>59899420</v>
      </c>
    </row>
    <row r="62" spans="1:7" ht="18" customHeight="1" x14ac:dyDescent="0.15">
      <c r="F62" s="6" t="s">
        <v>325</v>
      </c>
      <c r="G62" s="6">
        <v>4937581</v>
      </c>
    </row>
    <row r="63" spans="1:7" ht="18" customHeight="1" x14ac:dyDescent="0.15">
      <c r="F63" s="6" t="s">
        <v>326</v>
      </c>
      <c r="G63" s="6">
        <v>12757185</v>
      </c>
    </row>
    <row r="64" spans="1:7" ht="18" customHeight="1" x14ac:dyDescent="0.15">
      <c r="F64" s="6" t="s">
        <v>327</v>
      </c>
    </row>
    <row r="65" ht="18" customHeight="1" x14ac:dyDescent="0.15"/>
    <row r="66" ht="18" customHeight="1" x14ac:dyDescent="0.15"/>
    <row r="67" ht="18" customHeight="1" x14ac:dyDescent="0.15"/>
    <row r="68" ht="18" customHeight="1" x14ac:dyDescent="0.15"/>
  </sheetData>
  <phoneticPr fontId="4"/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28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B11E-6580-41CC-A533-BD0793B788D9}">
  <dimension ref="A2:K297"/>
  <sheetViews>
    <sheetView topLeftCell="A280" workbookViewId="0">
      <selection activeCell="A204" sqref="A204:A205"/>
    </sheetView>
  </sheetViews>
  <sheetFormatPr defaultRowHeight="13.5" x14ac:dyDescent="0.15"/>
  <cols>
    <col min="1" max="1" width="17.75" style="101" customWidth="1"/>
    <col min="2" max="2" width="50" style="101" customWidth="1"/>
    <col min="3" max="3" width="12.875" style="101" customWidth="1"/>
    <col min="4" max="4" width="22.125" style="101" bestFit="1" customWidth="1"/>
    <col min="5" max="5" width="20" style="101" bestFit="1" customWidth="1"/>
    <col min="6" max="6" width="20" style="101" customWidth="1"/>
    <col min="7" max="7" width="14.625" style="102" customWidth="1"/>
  </cols>
  <sheetData>
    <row r="2" spans="1:11" x14ac:dyDescent="0.15">
      <c r="A2" s="133" t="s">
        <v>421</v>
      </c>
    </row>
    <row r="3" spans="1:11" x14ac:dyDescent="0.15">
      <c r="A3" s="162" t="s">
        <v>422</v>
      </c>
      <c r="B3" s="162"/>
      <c r="C3" s="173" t="s">
        <v>357</v>
      </c>
      <c r="D3" s="171" t="s">
        <v>358</v>
      </c>
      <c r="E3" s="171" t="s">
        <v>359</v>
      </c>
      <c r="F3" s="115"/>
      <c r="G3" t="s">
        <v>419</v>
      </c>
    </row>
    <row r="4" spans="1:11" x14ac:dyDescent="0.15">
      <c r="A4" s="162"/>
      <c r="B4" s="162"/>
      <c r="C4" s="162"/>
      <c r="D4" s="172"/>
      <c r="E4" s="172"/>
      <c r="F4" s="107" t="s">
        <v>365</v>
      </c>
      <c r="G4" s="107" t="s">
        <v>362</v>
      </c>
    </row>
    <row r="5" spans="1:11" x14ac:dyDescent="0.15">
      <c r="A5" s="131" t="s">
        <v>423</v>
      </c>
      <c r="B5" s="132" t="s">
        <v>361</v>
      </c>
      <c r="C5" s="107" t="s">
        <v>362</v>
      </c>
      <c r="D5" s="107" t="s">
        <v>363</v>
      </c>
      <c r="E5" s="107" t="s">
        <v>364</v>
      </c>
      <c r="F5" s="108">
        <v>119668624</v>
      </c>
      <c r="G5" s="108">
        <v>63658060</v>
      </c>
      <c r="I5" s="5" t="s">
        <v>246</v>
      </c>
    </row>
    <row r="6" spans="1:11" x14ac:dyDescent="0.15">
      <c r="A6" s="131"/>
      <c r="B6" s="132" t="s">
        <v>367</v>
      </c>
      <c r="C6" s="107" t="s">
        <v>362</v>
      </c>
      <c r="D6" s="107" t="s">
        <v>363</v>
      </c>
      <c r="E6" s="107" t="s">
        <v>364</v>
      </c>
      <c r="F6" s="108">
        <v>9438070</v>
      </c>
      <c r="G6" s="108">
        <v>4848900</v>
      </c>
      <c r="I6" s="5" t="s">
        <v>247</v>
      </c>
    </row>
    <row r="7" spans="1:11" x14ac:dyDescent="0.15">
      <c r="A7" s="131" t="s">
        <v>423</v>
      </c>
      <c r="B7" s="131" t="s">
        <v>368</v>
      </c>
      <c r="C7" s="107" t="s">
        <v>362</v>
      </c>
      <c r="D7" s="107" t="s">
        <v>363</v>
      </c>
      <c r="E7" s="107" t="s">
        <v>364</v>
      </c>
      <c r="F7" s="108">
        <v>167303702</v>
      </c>
      <c r="G7" s="108">
        <v>62937578</v>
      </c>
      <c r="I7" s="5" t="s">
        <v>248</v>
      </c>
    </row>
    <row r="8" spans="1:11" x14ac:dyDescent="0.15">
      <c r="A8" s="131"/>
      <c r="B8" s="131" t="s">
        <v>369</v>
      </c>
      <c r="C8" s="107" t="s">
        <v>362</v>
      </c>
      <c r="D8" s="107" t="s">
        <v>363</v>
      </c>
      <c r="E8" s="107" t="s">
        <v>364</v>
      </c>
      <c r="F8" s="108">
        <v>13839248</v>
      </c>
      <c r="G8" s="108">
        <v>6677817</v>
      </c>
      <c r="I8" s="5" t="s">
        <v>249</v>
      </c>
    </row>
    <row r="9" spans="1:11" x14ac:dyDescent="0.15">
      <c r="A9" s="131"/>
      <c r="B9" s="131" t="s">
        <v>370</v>
      </c>
      <c r="C9" s="107" t="s">
        <v>362</v>
      </c>
      <c r="D9" s="107" t="s">
        <v>363</v>
      </c>
      <c r="E9" s="107" t="s">
        <v>364</v>
      </c>
      <c r="F9" s="108">
        <v>12702210</v>
      </c>
      <c r="G9" s="108">
        <v>5056620</v>
      </c>
      <c r="I9" s="5" t="s">
        <v>250</v>
      </c>
    </row>
    <row r="10" spans="1:11" x14ac:dyDescent="0.15">
      <c r="A10" s="135" t="s">
        <v>424</v>
      </c>
      <c r="B10" s="136"/>
      <c r="C10" s="107" t="s">
        <v>362</v>
      </c>
      <c r="D10" s="107" t="s">
        <v>363</v>
      </c>
      <c r="E10" s="107" t="s">
        <v>364</v>
      </c>
      <c r="F10" s="108">
        <v>495100</v>
      </c>
      <c r="G10" s="108">
        <v>534950</v>
      </c>
      <c r="I10" s="5" t="s">
        <v>328</v>
      </c>
    </row>
    <row r="11" spans="1:11" x14ac:dyDescent="0.15">
      <c r="A11" s="135" t="s">
        <v>425</v>
      </c>
      <c r="B11" s="136"/>
      <c r="C11" s="107" t="s">
        <v>362</v>
      </c>
      <c r="D11" s="107" t="s">
        <v>363</v>
      </c>
      <c r="E11" s="107" t="s">
        <v>364</v>
      </c>
      <c r="F11" s="108">
        <v>202872</v>
      </c>
      <c r="G11" s="108">
        <v>0</v>
      </c>
      <c r="I11" s="5" t="s">
        <v>329</v>
      </c>
    </row>
    <row r="12" spans="1:11" x14ac:dyDescent="0.15">
      <c r="A12" s="135" t="s">
        <v>426</v>
      </c>
      <c r="B12" s="136"/>
      <c r="C12" s="107" t="s">
        <v>362</v>
      </c>
      <c r="D12" s="107" t="s">
        <v>363</v>
      </c>
      <c r="E12" s="107" t="s">
        <v>364</v>
      </c>
      <c r="F12" s="107"/>
      <c r="G12" s="110"/>
    </row>
    <row r="13" spans="1:11" x14ac:dyDescent="0.15">
      <c r="A13" s="137"/>
      <c r="B13" s="138"/>
      <c r="C13" s="109" t="s">
        <v>365</v>
      </c>
      <c r="D13" s="109" t="s">
        <v>366</v>
      </c>
      <c r="E13" s="107" t="s">
        <v>364</v>
      </c>
      <c r="F13" s="107"/>
      <c r="G13" s="110"/>
    </row>
    <row r="14" spans="1:11" x14ac:dyDescent="0.15">
      <c r="A14" s="135" t="s">
        <v>427</v>
      </c>
      <c r="B14" s="136"/>
      <c r="C14" s="107" t="s">
        <v>362</v>
      </c>
      <c r="D14" s="107" t="s">
        <v>371</v>
      </c>
      <c r="E14" s="107" t="s">
        <v>372</v>
      </c>
      <c r="F14" s="107"/>
      <c r="G14" s="110"/>
    </row>
    <row r="15" spans="1:11" x14ac:dyDescent="0.15">
      <c r="A15" s="137"/>
      <c r="B15" s="138"/>
      <c r="C15" s="109" t="s">
        <v>365</v>
      </c>
      <c r="D15" s="109" t="s">
        <v>373</v>
      </c>
      <c r="E15" s="109" t="s">
        <v>372</v>
      </c>
      <c r="F15" s="109"/>
      <c r="G15" s="110"/>
    </row>
    <row r="16" spans="1:11" x14ac:dyDescent="0.15">
      <c r="A16" s="135" t="s">
        <v>428</v>
      </c>
      <c r="B16" s="136"/>
      <c r="C16" s="107" t="s">
        <v>362</v>
      </c>
      <c r="D16" s="107" t="s">
        <v>371</v>
      </c>
      <c r="E16" s="107" t="s">
        <v>372</v>
      </c>
      <c r="F16" s="108">
        <v>44148</v>
      </c>
      <c r="G16" s="108">
        <v>24300</v>
      </c>
      <c r="I16" s="5" t="s">
        <v>313</v>
      </c>
      <c r="K16" s="5" t="s">
        <v>313</v>
      </c>
    </row>
    <row r="17" spans="1:11" x14ac:dyDescent="0.15">
      <c r="A17" s="135" t="s">
        <v>429</v>
      </c>
      <c r="B17" s="136"/>
      <c r="C17" s="107" t="s">
        <v>362</v>
      </c>
      <c r="D17" s="107" t="s">
        <v>371</v>
      </c>
      <c r="E17" s="107" t="s">
        <v>372</v>
      </c>
      <c r="F17" s="108">
        <v>85880</v>
      </c>
      <c r="G17" s="108">
        <v>9950</v>
      </c>
      <c r="I17" s="5" t="s">
        <v>314</v>
      </c>
      <c r="K17" s="5" t="s">
        <v>314</v>
      </c>
    </row>
    <row r="18" spans="1:11" x14ac:dyDescent="0.15">
      <c r="A18" s="135" t="s">
        <v>430</v>
      </c>
      <c r="B18" s="136"/>
      <c r="C18" s="107" t="s">
        <v>362</v>
      </c>
      <c r="D18" s="107" t="s">
        <v>371</v>
      </c>
      <c r="E18" s="107" t="s">
        <v>372</v>
      </c>
      <c r="F18" s="108">
        <v>25700</v>
      </c>
      <c r="G18" s="108">
        <v>91200</v>
      </c>
      <c r="I18" s="5" t="s">
        <v>315</v>
      </c>
      <c r="K18" s="5" t="s">
        <v>315</v>
      </c>
    </row>
    <row r="19" spans="1:11" x14ac:dyDescent="0.15">
      <c r="A19" s="140" t="s">
        <v>433</v>
      </c>
      <c r="B19" s="140" t="s">
        <v>375</v>
      </c>
      <c r="C19" s="107" t="s">
        <v>362</v>
      </c>
      <c r="D19" s="107" t="s">
        <v>371</v>
      </c>
      <c r="E19" s="107" t="s">
        <v>376</v>
      </c>
      <c r="F19" s="108">
        <v>1981690</v>
      </c>
      <c r="G19" s="108">
        <v>0</v>
      </c>
      <c r="I19" s="5" t="s">
        <v>316</v>
      </c>
      <c r="K19" s="5" t="s">
        <v>316</v>
      </c>
    </row>
    <row r="20" spans="1:11" x14ac:dyDescent="0.15">
      <c r="A20" s="141"/>
      <c r="B20" s="140" t="s">
        <v>381</v>
      </c>
      <c r="C20" s="107" t="s">
        <v>362</v>
      </c>
      <c r="D20" s="107" t="s">
        <v>371</v>
      </c>
      <c r="E20" s="107" t="s">
        <v>376</v>
      </c>
      <c r="F20" s="108">
        <v>3921000</v>
      </c>
      <c r="G20" s="108">
        <v>166500</v>
      </c>
      <c r="I20" s="5" t="s">
        <v>317</v>
      </c>
      <c r="K20" s="5" t="s">
        <v>317</v>
      </c>
    </row>
    <row r="21" spans="1:11" x14ac:dyDescent="0.15">
      <c r="A21" s="141"/>
      <c r="B21" s="139" t="s">
        <v>382</v>
      </c>
      <c r="C21" s="107" t="s">
        <v>362</v>
      </c>
      <c r="D21" s="107" t="s">
        <v>371</v>
      </c>
      <c r="E21" s="107" t="s">
        <v>376</v>
      </c>
      <c r="F21" s="108">
        <v>846300</v>
      </c>
      <c r="G21" s="108">
        <v>0</v>
      </c>
      <c r="I21" s="5" t="s">
        <v>318</v>
      </c>
      <c r="K21" s="5" t="s">
        <v>318</v>
      </c>
    </row>
    <row r="22" spans="1:11" x14ac:dyDescent="0.15">
      <c r="A22" s="141"/>
      <c r="B22" s="139" t="s">
        <v>383</v>
      </c>
      <c r="C22" s="107" t="s">
        <v>362</v>
      </c>
      <c r="D22" s="107" t="s">
        <v>371</v>
      </c>
      <c r="E22" s="107" t="s">
        <v>376</v>
      </c>
      <c r="F22" s="108">
        <v>498510</v>
      </c>
      <c r="G22" s="108">
        <v>163330</v>
      </c>
      <c r="I22" s="5" t="s">
        <v>319</v>
      </c>
      <c r="K22" s="5" t="s">
        <v>319</v>
      </c>
    </row>
    <row r="23" spans="1:11" x14ac:dyDescent="0.15">
      <c r="A23" s="141"/>
      <c r="B23" s="139" t="s">
        <v>384</v>
      </c>
      <c r="C23" s="107" t="s">
        <v>362</v>
      </c>
      <c r="D23" s="107" t="s">
        <v>371</v>
      </c>
      <c r="E23" s="107" t="s">
        <v>376</v>
      </c>
      <c r="F23" s="108">
        <v>700000</v>
      </c>
      <c r="G23" s="108">
        <v>0</v>
      </c>
      <c r="I23" s="5" t="s">
        <v>320</v>
      </c>
      <c r="K23" s="5" t="s">
        <v>320</v>
      </c>
    </row>
    <row r="24" spans="1:11" ht="14.25" x14ac:dyDescent="0.15">
      <c r="A24" s="141"/>
      <c r="B24" s="139" t="s">
        <v>385</v>
      </c>
      <c r="C24" s="107" t="s">
        <v>362</v>
      </c>
      <c r="D24" s="107" t="s">
        <v>371</v>
      </c>
      <c r="E24" s="107" t="s">
        <v>376</v>
      </c>
      <c r="F24" s="108">
        <v>5464200</v>
      </c>
      <c r="G24" s="108">
        <v>53900</v>
      </c>
      <c r="I24" s="139" t="s">
        <v>457</v>
      </c>
      <c r="K24" s="139" t="s">
        <v>457</v>
      </c>
    </row>
    <row r="25" spans="1:11" ht="14.25" x14ac:dyDescent="0.15">
      <c r="A25" s="141"/>
      <c r="B25" s="139" t="s">
        <v>386</v>
      </c>
      <c r="C25" s="107" t="s">
        <v>362</v>
      </c>
      <c r="D25" s="107" t="s">
        <v>371</v>
      </c>
      <c r="E25" s="107" t="s">
        <v>376</v>
      </c>
      <c r="F25" s="108">
        <v>0</v>
      </c>
      <c r="G25" s="108">
        <v>40960000</v>
      </c>
      <c r="I25" s="139" t="s">
        <v>458</v>
      </c>
      <c r="K25" s="139" t="s">
        <v>458</v>
      </c>
    </row>
    <row r="26" spans="1:11" ht="14.25" x14ac:dyDescent="0.15">
      <c r="A26" s="141"/>
      <c r="B26" s="139" t="s">
        <v>387</v>
      </c>
      <c r="C26" s="107" t="s">
        <v>362</v>
      </c>
      <c r="D26" s="107" t="s">
        <v>371</v>
      </c>
      <c r="E26" s="107" t="s">
        <v>376</v>
      </c>
      <c r="F26" s="108">
        <v>0</v>
      </c>
      <c r="G26" s="108">
        <v>3304000</v>
      </c>
      <c r="I26" s="139" t="s">
        <v>459</v>
      </c>
      <c r="K26" s="139" t="s">
        <v>459</v>
      </c>
    </row>
    <row r="27" spans="1:11" x14ac:dyDescent="0.15">
      <c r="A27" s="141"/>
      <c r="B27" s="139" t="s">
        <v>388</v>
      </c>
      <c r="C27" s="107" t="s">
        <v>362</v>
      </c>
      <c r="D27" s="107" t="s">
        <v>371</v>
      </c>
      <c r="E27" s="107" t="s">
        <v>376</v>
      </c>
      <c r="F27" s="108">
        <v>9238643</v>
      </c>
      <c r="G27" s="108">
        <v>433011</v>
      </c>
      <c r="I27" s="5" t="s">
        <v>321</v>
      </c>
      <c r="K27" s="5" t="s">
        <v>321</v>
      </c>
    </row>
    <row r="28" spans="1:11" x14ac:dyDescent="0.15">
      <c r="A28" s="141"/>
      <c r="B28" s="109" t="s">
        <v>389</v>
      </c>
      <c r="C28" s="107" t="s">
        <v>362</v>
      </c>
      <c r="D28" s="107" t="s">
        <v>371</v>
      </c>
      <c r="E28" s="107" t="s">
        <v>376</v>
      </c>
      <c r="F28" s="107"/>
      <c r="G28" s="108">
        <v>4528490</v>
      </c>
      <c r="I28" s="5"/>
      <c r="K28" s="5" t="s">
        <v>322</v>
      </c>
    </row>
    <row r="29" spans="1:11" x14ac:dyDescent="0.15">
      <c r="A29" s="141"/>
      <c r="B29" s="109" t="s">
        <v>390</v>
      </c>
      <c r="C29" s="109" t="s">
        <v>362</v>
      </c>
      <c r="D29" s="107" t="s">
        <v>371</v>
      </c>
      <c r="E29" s="107" t="s">
        <v>376</v>
      </c>
      <c r="F29" s="107"/>
      <c r="G29" s="108">
        <v>0</v>
      </c>
      <c r="I29" s="5"/>
      <c r="K29" s="5" t="s">
        <v>323</v>
      </c>
    </row>
    <row r="30" spans="1:11" x14ac:dyDescent="0.15">
      <c r="A30" s="141"/>
      <c r="B30" s="111" t="s">
        <v>391</v>
      </c>
      <c r="C30" s="112" t="s">
        <v>362</v>
      </c>
      <c r="D30" s="112" t="s">
        <v>371</v>
      </c>
      <c r="E30" s="112" t="s">
        <v>376</v>
      </c>
      <c r="F30" s="112"/>
      <c r="G30" s="113">
        <v>5665968</v>
      </c>
      <c r="I30" s="5"/>
      <c r="K30" s="5" t="s">
        <v>324</v>
      </c>
    </row>
    <row r="31" spans="1:11" x14ac:dyDescent="0.15">
      <c r="A31" s="141"/>
      <c r="B31" s="109" t="s">
        <v>392</v>
      </c>
      <c r="C31" s="109" t="s">
        <v>365</v>
      </c>
      <c r="D31" s="109" t="s">
        <v>373</v>
      </c>
      <c r="E31" s="107" t="s">
        <v>376</v>
      </c>
      <c r="F31" s="108">
        <v>69143890</v>
      </c>
      <c r="I31" s="109" t="s">
        <v>392</v>
      </c>
    </row>
    <row r="32" spans="1:11" ht="13.5" customHeight="1" x14ac:dyDescent="0.15">
      <c r="A32" s="141"/>
      <c r="B32" s="109" t="s">
        <v>393</v>
      </c>
      <c r="C32" s="109" t="s">
        <v>365</v>
      </c>
      <c r="D32" s="109" t="s">
        <v>373</v>
      </c>
      <c r="E32" s="107" t="s">
        <v>376</v>
      </c>
      <c r="F32" s="108">
        <v>3484210</v>
      </c>
      <c r="I32" s="109" t="s">
        <v>393</v>
      </c>
    </row>
    <row r="33" spans="1:9" x14ac:dyDescent="0.15">
      <c r="A33" s="142"/>
      <c r="B33" s="109" t="s">
        <v>394</v>
      </c>
      <c r="C33" s="109" t="s">
        <v>365</v>
      </c>
      <c r="D33" s="109" t="s">
        <v>373</v>
      </c>
      <c r="E33" s="107" t="s">
        <v>376</v>
      </c>
      <c r="F33" s="108">
        <v>11051195</v>
      </c>
      <c r="I33" s="109" t="s">
        <v>394</v>
      </c>
    </row>
    <row r="34" spans="1:9" ht="13.5" customHeight="1" x14ac:dyDescent="0.15">
      <c r="A34" s="162" t="s">
        <v>435</v>
      </c>
      <c r="B34" s="162"/>
      <c r="C34" s="107" t="s">
        <v>362</v>
      </c>
      <c r="D34" s="107"/>
      <c r="E34" s="107"/>
      <c r="F34" s="107"/>
      <c r="G34" s="114">
        <v>199114574</v>
      </c>
    </row>
    <row r="35" spans="1:9" x14ac:dyDescent="0.15">
      <c r="A35" s="162"/>
      <c r="B35" s="162"/>
      <c r="C35" s="107" t="s">
        <v>365</v>
      </c>
      <c r="D35" s="107"/>
      <c r="E35" s="107"/>
      <c r="F35" s="107"/>
      <c r="G35" s="114">
        <v>430135192</v>
      </c>
    </row>
    <row r="36" spans="1:9" ht="13.5" customHeight="1" x14ac:dyDescent="0.15">
      <c r="A36"/>
      <c r="B36"/>
      <c r="C36"/>
      <c r="D36" s="103"/>
      <c r="E36" s="103"/>
      <c r="F36" s="103"/>
      <c r="G36" s="114">
        <v>629249766</v>
      </c>
    </row>
    <row r="37" spans="1:9" x14ac:dyDescent="0.15">
      <c r="A37" s="159" t="s">
        <v>439</v>
      </c>
      <c r="B37" s="160"/>
      <c r="C37" s="107" t="s">
        <v>362</v>
      </c>
      <c r="D37" s="115"/>
      <c r="E37" s="115"/>
      <c r="F37" s="115"/>
      <c r="G37" s="123">
        <v>1.1399999999999999E-2</v>
      </c>
    </row>
    <row r="38" spans="1:9" x14ac:dyDescent="0.15">
      <c r="A38" s="159" t="s">
        <v>439</v>
      </c>
      <c r="B38" s="160"/>
      <c r="C38" s="122" t="s">
        <v>365</v>
      </c>
      <c r="D38" s="115"/>
      <c r="E38" s="115"/>
      <c r="F38" s="115"/>
      <c r="G38" s="123">
        <v>0.10979999999999998</v>
      </c>
    </row>
    <row r="39" spans="1:9" x14ac:dyDescent="0.15">
      <c r="A39" s="115"/>
      <c r="B39" s="115"/>
      <c r="C39" s="115"/>
      <c r="D39" s="115"/>
      <c r="E39" s="115"/>
      <c r="F39" s="115"/>
    </row>
    <row r="40" spans="1:9" x14ac:dyDescent="0.15">
      <c r="A40" s="134" t="s">
        <v>440</v>
      </c>
      <c r="B40" s="115"/>
      <c r="C40" s="115"/>
      <c r="D40" s="115"/>
      <c r="E40" s="115"/>
      <c r="F40" s="115"/>
    </row>
    <row r="41" spans="1:9" x14ac:dyDescent="0.15">
      <c r="A41" s="161" t="s">
        <v>441</v>
      </c>
      <c r="B41" s="161"/>
      <c r="C41" s="106" t="s">
        <v>358</v>
      </c>
      <c r="D41" s="115"/>
      <c r="E41" s="115"/>
      <c r="F41" s="115"/>
      <c r="G41" s="105" t="s">
        <v>419</v>
      </c>
    </row>
    <row r="42" spans="1:9" x14ac:dyDescent="0.15">
      <c r="A42" s="159" t="s">
        <v>442</v>
      </c>
      <c r="B42" s="160"/>
      <c r="C42" s="107" t="s">
        <v>397</v>
      </c>
      <c r="D42" s="124"/>
      <c r="E42" s="115"/>
      <c r="F42" s="115"/>
      <c r="G42" s="125">
        <v>2269906</v>
      </c>
    </row>
    <row r="43" spans="1:9" x14ac:dyDescent="0.15">
      <c r="A43" s="159" t="s">
        <v>442</v>
      </c>
      <c r="B43" s="160"/>
      <c r="C43" s="107" t="s">
        <v>398</v>
      </c>
      <c r="D43" s="124"/>
      <c r="E43" s="115"/>
      <c r="F43" s="115"/>
      <c r="G43" s="125">
        <v>47228844</v>
      </c>
    </row>
    <row r="44" spans="1:9" x14ac:dyDescent="0.15">
      <c r="A44" s="115"/>
      <c r="B44" s="115"/>
      <c r="C44" s="115"/>
      <c r="D44" s="115"/>
      <c r="E44" s="115"/>
      <c r="F44" s="115"/>
    </row>
    <row r="46" spans="1:9" x14ac:dyDescent="0.15">
      <c r="A46" s="133" t="s">
        <v>444</v>
      </c>
      <c r="B46" s="126"/>
      <c r="C46" s="126"/>
      <c r="D46" s="126"/>
      <c r="E46" s="126"/>
      <c r="F46" s="126"/>
      <c r="G46" s="127"/>
    </row>
    <row r="47" spans="1:9" x14ac:dyDescent="0.15">
      <c r="A47" s="162" t="s">
        <v>422</v>
      </c>
      <c r="B47" s="162"/>
      <c r="C47" s="173" t="s">
        <v>357</v>
      </c>
      <c r="D47" s="171" t="s">
        <v>401</v>
      </c>
      <c r="E47" s="171" t="s">
        <v>402</v>
      </c>
      <c r="F47" s="115"/>
      <c r="G47" t="s">
        <v>419</v>
      </c>
    </row>
    <row r="48" spans="1:9" x14ac:dyDescent="0.15">
      <c r="A48" s="162"/>
      <c r="B48" s="162"/>
      <c r="C48" s="162"/>
      <c r="D48" s="172"/>
      <c r="E48" s="172"/>
      <c r="F48" s="104"/>
      <c r="G48" s="105" t="s">
        <v>360</v>
      </c>
    </row>
    <row r="49" spans="1:7" x14ac:dyDescent="0.15">
      <c r="A49" s="146" t="s">
        <v>445</v>
      </c>
      <c r="B49" s="143" t="s">
        <v>403</v>
      </c>
      <c r="C49" s="107" t="s">
        <v>362</v>
      </c>
      <c r="D49" s="107" t="s">
        <v>363</v>
      </c>
      <c r="E49" s="107" t="s">
        <v>364</v>
      </c>
      <c r="F49" s="108">
        <v>187141295</v>
      </c>
      <c r="G49" s="108">
        <v>72400937</v>
      </c>
    </row>
    <row r="50" spans="1:7" x14ac:dyDescent="0.15">
      <c r="A50" s="145"/>
      <c r="B50" s="143" t="s">
        <v>404</v>
      </c>
      <c r="C50" s="107" t="s">
        <v>362</v>
      </c>
      <c r="D50" s="107" t="s">
        <v>363</v>
      </c>
      <c r="E50" s="107" t="s">
        <v>364</v>
      </c>
      <c r="F50" s="108">
        <v>36154652</v>
      </c>
      <c r="G50" s="108">
        <v>13397982</v>
      </c>
    </row>
    <row r="51" spans="1:7" x14ac:dyDescent="0.15">
      <c r="A51" s="145"/>
      <c r="B51" s="143" t="s">
        <v>405</v>
      </c>
      <c r="C51" s="107" t="s">
        <v>362</v>
      </c>
      <c r="D51" s="107" t="s">
        <v>363</v>
      </c>
      <c r="E51" s="107" t="s">
        <v>364</v>
      </c>
      <c r="F51" s="108">
        <v>60011397</v>
      </c>
      <c r="G51" s="108">
        <v>25332880</v>
      </c>
    </row>
    <row r="52" spans="1:7" x14ac:dyDescent="0.15">
      <c r="A52" s="145"/>
      <c r="B52" s="143" t="s">
        <v>406</v>
      </c>
      <c r="C52" s="107" t="s">
        <v>362</v>
      </c>
      <c r="D52" s="107" t="s">
        <v>363</v>
      </c>
      <c r="E52" s="107" t="s">
        <v>364</v>
      </c>
      <c r="F52" s="108">
        <v>590539</v>
      </c>
      <c r="G52" s="108">
        <v>0</v>
      </c>
    </row>
    <row r="53" spans="1:7" x14ac:dyDescent="0.15">
      <c r="A53" s="145"/>
      <c r="B53" s="143" t="s">
        <v>407</v>
      </c>
      <c r="C53" s="107" t="s">
        <v>362</v>
      </c>
      <c r="D53" s="107" t="s">
        <v>363</v>
      </c>
      <c r="E53" s="107" t="s">
        <v>364</v>
      </c>
      <c r="F53" s="108">
        <v>172540</v>
      </c>
      <c r="G53" s="108">
        <v>0</v>
      </c>
    </row>
    <row r="54" spans="1:7" x14ac:dyDescent="0.15">
      <c r="A54" s="145"/>
      <c r="B54" s="143" t="s">
        <v>408</v>
      </c>
      <c r="C54" s="107" t="s">
        <v>362</v>
      </c>
      <c r="D54" s="107" t="s">
        <v>363</v>
      </c>
      <c r="E54" s="107" t="s">
        <v>364</v>
      </c>
      <c r="F54" s="108">
        <v>143475</v>
      </c>
      <c r="G54" s="108">
        <v>0</v>
      </c>
    </row>
    <row r="55" spans="1:7" x14ac:dyDescent="0.15">
      <c r="A55" s="131" t="s">
        <v>446</v>
      </c>
      <c r="B55" s="131"/>
      <c r="C55" s="107" t="s">
        <v>362</v>
      </c>
      <c r="D55" s="107" t="s">
        <v>363</v>
      </c>
      <c r="E55" s="107" t="s">
        <v>364</v>
      </c>
      <c r="F55" s="107"/>
      <c r="G55" s="110"/>
    </row>
    <row r="56" spans="1:7" x14ac:dyDescent="0.15">
      <c r="A56" s="131" t="s">
        <v>396</v>
      </c>
      <c r="B56" s="131"/>
      <c r="C56" s="107" t="s">
        <v>362</v>
      </c>
      <c r="D56" s="107" t="s">
        <v>371</v>
      </c>
      <c r="E56" s="107" t="s">
        <v>372</v>
      </c>
      <c r="F56" s="107"/>
      <c r="G56" s="110"/>
    </row>
    <row r="57" spans="1:7" x14ac:dyDescent="0.15">
      <c r="A57" s="131" t="s">
        <v>431</v>
      </c>
      <c r="B57" s="131"/>
      <c r="C57" s="107" t="s">
        <v>362</v>
      </c>
      <c r="D57" s="107" t="s">
        <v>371</v>
      </c>
      <c r="E57" s="107" t="s">
        <v>374</v>
      </c>
      <c r="F57" s="107"/>
      <c r="G57" s="110"/>
    </row>
    <row r="58" spans="1:7" x14ac:dyDescent="0.15">
      <c r="A58" s="144" t="s">
        <v>432</v>
      </c>
      <c r="B58" s="131"/>
      <c r="C58" s="107" t="s">
        <v>362</v>
      </c>
      <c r="D58" s="107" t="s">
        <v>371</v>
      </c>
      <c r="E58" s="107" t="s">
        <v>374</v>
      </c>
      <c r="F58" s="107"/>
      <c r="G58" s="110"/>
    </row>
    <row r="59" spans="1:7" x14ac:dyDescent="0.15">
      <c r="A59" s="162" t="s">
        <v>433</v>
      </c>
      <c r="B59" s="107" t="s">
        <v>375</v>
      </c>
      <c r="C59" s="107" t="s">
        <v>362</v>
      </c>
      <c r="D59" s="107" t="s">
        <v>371</v>
      </c>
      <c r="E59" s="107" t="s">
        <v>376</v>
      </c>
      <c r="F59" s="107"/>
      <c r="G59" s="110"/>
    </row>
    <row r="60" spans="1:7" x14ac:dyDescent="0.15">
      <c r="A60" s="162"/>
      <c r="B60" s="107" t="s">
        <v>377</v>
      </c>
      <c r="C60" s="107" t="s">
        <v>362</v>
      </c>
      <c r="D60" s="107"/>
      <c r="E60" s="107"/>
      <c r="F60" s="107"/>
      <c r="G60" s="110"/>
    </row>
    <row r="61" spans="1:7" x14ac:dyDescent="0.15">
      <c r="A61" s="162"/>
      <c r="B61" s="107" t="s">
        <v>378</v>
      </c>
      <c r="C61" s="107" t="s">
        <v>362</v>
      </c>
      <c r="D61" s="107"/>
      <c r="E61" s="107"/>
      <c r="F61" s="107"/>
      <c r="G61" s="110"/>
    </row>
    <row r="62" spans="1:7" x14ac:dyDescent="0.15">
      <c r="A62" s="162"/>
      <c r="B62" s="107" t="s">
        <v>379</v>
      </c>
      <c r="C62" s="107" t="s">
        <v>362</v>
      </c>
      <c r="D62" s="107"/>
      <c r="E62" s="107"/>
      <c r="F62" s="107"/>
      <c r="G62" s="110"/>
    </row>
    <row r="63" spans="1:7" x14ac:dyDescent="0.15">
      <c r="A63" s="162"/>
      <c r="B63" s="107" t="s">
        <v>380</v>
      </c>
      <c r="C63" s="107" t="s">
        <v>362</v>
      </c>
      <c r="D63" s="107" t="s">
        <v>371</v>
      </c>
      <c r="E63" s="107" t="s">
        <v>376</v>
      </c>
      <c r="F63" s="107"/>
      <c r="G63" s="110"/>
    </row>
    <row r="64" spans="1:7" x14ac:dyDescent="0.15">
      <c r="A64" s="162" t="s">
        <v>434</v>
      </c>
      <c r="B64" s="107" t="s">
        <v>409</v>
      </c>
      <c r="C64" s="107" t="s">
        <v>362</v>
      </c>
      <c r="D64" s="107" t="s">
        <v>371</v>
      </c>
      <c r="E64" s="107" t="s">
        <v>376</v>
      </c>
      <c r="F64" s="107"/>
      <c r="G64" s="110"/>
    </row>
    <row r="65" spans="1:7" x14ac:dyDescent="0.15">
      <c r="A65" s="162"/>
      <c r="B65" s="109" t="s">
        <v>410</v>
      </c>
      <c r="C65" s="107" t="s">
        <v>365</v>
      </c>
      <c r="D65" s="107"/>
      <c r="E65" s="107"/>
      <c r="F65" s="107"/>
      <c r="G65" s="110"/>
    </row>
    <row r="66" spans="1:7" x14ac:dyDescent="0.15">
      <c r="A66" s="162"/>
      <c r="B66" s="109" t="s">
        <v>411</v>
      </c>
      <c r="C66" s="107" t="s">
        <v>362</v>
      </c>
      <c r="D66" s="107" t="s">
        <v>371</v>
      </c>
      <c r="E66" s="107" t="s">
        <v>376</v>
      </c>
      <c r="F66" s="108">
        <v>890520</v>
      </c>
      <c r="G66" s="108">
        <v>103988</v>
      </c>
    </row>
    <row r="67" spans="1:7" x14ac:dyDescent="0.15">
      <c r="A67" s="162"/>
      <c r="B67" s="109" t="s">
        <v>412</v>
      </c>
      <c r="C67" s="109" t="s">
        <v>365</v>
      </c>
      <c r="D67" s="109" t="s">
        <v>373</v>
      </c>
      <c r="E67" s="107" t="s">
        <v>376</v>
      </c>
      <c r="F67" s="107"/>
    </row>
    <row r="68" spans="1:7" x14ac:dyDescent="0.15">
      <c r="A68" s="162"/>
      <c r="B68" s="109" t="s">
        <v>413</v>
      </c>
      <c r="C68" s="109" t="s">
        <v>365</v>
      </c>
      <c r="D68" s="109" t="s">
        <v>373</v>
      </c>
      <c r="E68" s="107" t="s">
        <v>376</v>
      </c>
      <c r="F68" s="107"/>
      <c r="G68" s="110"/>
    </row>
    <row r="69" spans="1:7" x14ac:dyDescent="0.15">
      <c r="A69" s="162" t="s">
        <v>435</v>
      </c>
      <c r="B69" s="162"/>
      <c r="C69" s="107" t="s">
        <v>362</v>
      </c>
      <c r="D69" s="107"/>
      <c r="E69" s="107"/>
      <c r="F69" s="107"/>
      <c r="G69" s="114">
        <v>111235787</v>
      </c>
    </row>
    <row r="70" spans="1:7" x14ac:dyDescent="0.15">
      <c r="A70" s="162"/>
      <c r="B70" s="162"/>
      <c r="C70" s="107" t="s">
        <v>365</v>
      </c>
      <c r="D70" s="107"/>
      <c r="E70" s="107"/>
      <c r="F70" s="107"/>
      <c r="G70" s="114">
        <v>285104418</v>
      </c>
    </row>
    <row r="71" spans="1:7" x14ac:dyDescent="0.15">
      <c r="A71"/>
      <c r="B71"/>
      <c r="C71"/>
      <c r="D71" s="103"/>
      <c r="E71" s="103"/>
      <c r="F71" s="103"/>
      <c r="G71" s="114">
        <v>396340205</v>
      </c>
    </row>
    <row r="72" spans="1:7" x14ac:dyDescent="0.15">
      <c r="A72" s="115"/>
      <c r="B72" s="115"/>
      <c r="C72" s="115"/>
      <c r="D72" s="115"/>
      <c r="E72" s="115"/>
      <c r="F72" s="115"/>
    </row>
    <row r="73" spans="1:7" x14ac:dyDescent="0.15">
      <c r="A73" s="134" t="s">
        <v>436</v>
      </c>
      <c r="B73" s="115"/>
      <c r="C73" s="115"/>
      <c r="D73" s="126"/>
      <c r="E73" s="126"/>
      <c r="F73" s="126"/>
      <c r="G73" s="116" t="s">
        <v>419</v>
      </c>
    </row>
    <row r="74" spans="1:7" x14ac:dyDescent="0.15">
      <c r="A74" s="161" t="s">
        <v>401</v>
      </c>
      <c r="B74" s="161"/>
      <c r="C74" s="106" t="s">
        <v>414</v>
      </c>
      <c r="D74" s="126"/>
      <c r="E74" s="126"/>
      <c r="F74" s="126"/>
      <c r="G74" s="117" t="s">
        <v>395</v>
      </c>
    </row>
    <row r="75" spans="1:7" x14ac:dyDescent="0.15">
      <c r="A75" s="162" t="s">
        <v>366</v>
      </c>
      <c r="B75" s="162"/>
      <c r="C75" s="107" t="s">
        <v>364</v>
      </c>
      <c r="D75" s="126"/>
      <c r="E75" s="126"/>
      <c r="F75" s="126"/>
      <c r="G75" s="119">
        <v>284213898</v>
      </c>
    </row>
    <row r="76" spans="1:7" x14ac:dyDescent="0.15">
      <c r="A76" s="168" t="s">
        <v>373</v>
      </c>
      <c r="B76" s="169"/>
      <c r="C76" s="118" t="s">
        <v>376</v>
      </c>
      <c r="G76" s="119">
        <v>890520</v>
      </c>
    </row>
    <row r="77" spans="1:7" x14ac:dyDescent="0.15">
      <c r="A77" s="162" t="s">
        <v>363</v>
      </c>
      <c r="B77" s="162"/>
      <c r="C77" s="107" t="s">
        <v>364</v>
      </c>
      <c r="D77" s="126"/>
      <c r="E77" s="126"/>
      <c r="F77" s="126"/>
      <c r="G77" s="119">
        <v>111131799</v>
      </c>
    </row>
    <row r="78" spans="1:7" x14ac:dyDescent="0.15">
      <c r="A78" s="159" t="s">
        <v>371</v>
      </c>
      <c r="B78" s="160"/>
      <c r="C78" s="107" t="s">
        <v>396</v>
      </c>
      <c r="D78" s="126"/>
      <c r="E78" s="126"/>
      <c r="F78" s="126"/>
      <c r="G78" s="119">
        <v>0</v>
      </c>
    </row>
    <row r="79" spans="1:7" x14ac:dyDescent="0.15">
      <c r="A79" s="159" t="s">
        <v>371</v>
      </c>
      <c r="B79" s="160"/>
      <c r="C79" s="107" t="s">
        <v>376</v>
      </c>
      <c r="D79" s="126"/>
      <c r="E79" s="126"/>
      <c r="F79" s="126"/>
      <c r="G79" s="119">
        <v>103988</v>
      </c>
    </row>
    <row r="80" spans="1:7" x14ac:dyDescent="0.15">
      <c r="A80" s="159" t="s">
        <v>371</v>
      </c>
      <c r="B80" s="160"/>
      <c r="C80" s="107" t="s">
        <v>374</v>
      </c>
      <c r="D80" s="126"/>
      <c r="E80" s="126"/>
      <c r="F80" s="126"/>
      <c r="G80" s="119">
        <v>0</v>
      </c>
    </row>
    <row r="81" spans="1:7" x14ac:dyDescent="0.15">
      <c r="A81"/>
      <c r="B81"/>
      <c r="C81"/>
      <c r="D81" s="126"/>
      <c r="E81" s="120"/>
      <c r="F81" s="120"/>
      <c r="G81" s="119">
        <v>396340205</v>
      </c>
    </row>
    <row r="82" spans="1:7" x14ac:dyDescent="0.15">
      <c r="A82" s="121"/>
      <c r="B82" s="121"/>
      <c r="C82" s="121"/>
      <c r="D82" s="126"/>
      <c r="E82" s="120"/>
      <c r="F82" s="120"/>
    </row>
    <row r="83" spans="1:7" x14ac:dyDescent="0.15">
      <c r="A83"/>
      <c r="B83"/>
      <c r="C83"/>
      <c r="E83" s="120"/>
      <c r="F83" s="120"/>
    </row>
    <row r="84" spans="1:7" x14ac:dyDescent="0.15">
      <c r="A84" s="159" t="s">
        <v>437</v>
      </c>
      <c r="B84" s="160"/>
      <c r="C84" s="107" t="s">
        <v>362</v>
      </c>
      <c r="D84" s="126"/>
      <c r="E84" s="126"/>
      <c r="F84" s="126"/>
      <c r="G84" s="119">
        <v>0</v>
      </c>
    </row>
    <row r="85" spans="1:7" x14ac:dyDescent="0.15">
      <c r="A85" s="159" t="s">
        <v>437</v>
      </c>
      <c r="B85" s="160"/>
      <c r="C85" s="122" t="s">
        <v>365</v>
      </c>
      <c r="D85" s="126"/>
      <c r="E85" s="126"/>
      <c r="F85" s="126"/>
      <c r="G85" s="119">
        <v>41395773</v>
      </c>
    </row>
    <row r="86" spans="1:7" x14ac:dyDescent="0.15">
      <c r="A86" s="159" t="s">
        <v>438</v>
      </c>
      <c r="B86" s="160"/>
      <c r="C86" s="107" t="s">
        <v>362</v>
      </c>
      <c r="D86" s="126"/>
      <c r="E86" s="126"/>
      <c r="F86" s="126"/>
      <c r="G86" s="123">
        <v>0</v>
      </c>
    </row>
    <row r="87" spans="1:7" x14ac:dyDescent="0.15">
      <c r="A87" s="159" t="s">
        <v>438</v>
      </c>
      <c r="B87" s="160"/>
      <c r="C87" s="122" t="s">
        <v>365</v>
      </c>
      <c r="D87" s="115"/>
      <c r="E87" s="115"/>
      <c r="F87" s="115"/>
      <c r="G87" s="123">
        <v>0.13800000000000001</v>
      </c>
    </row>
    <row r="88" spans="1:7" x14ac:dyDescent="0.15">
      <c r="A88" s="159" t="s">
        <v>439</v>
      </c>
      <c r="B88" s="160"/>
      <c r="C88" s="107" t="s">
        <v>362</v>
      </c>
      <c r="D88" s="115"/>
      <c r="E88" s="115"/>
      <c r="F88" s="115"/>
      <c r="G88" s="123">
        <v>8.0000000000000004E-4</v>
      </c>
    </row>
    <row r="89" spans="1:7" x14ac:dyDescent="0.15">
      <c r="A89" s="159" t="s">
        <v>439</v>
      </c>
      <c r="B89" s="160"/>
      <c r="C89" s="122" t="s">
        <v>365</v>
      </c>
      <c r="D89" s="115"/>
      <c r="E89" s="115"/>
      <c r="F89" s="115"/>
      <c r="G89" s="123">
        <v>0.15160000000000001</v>
      </c>
    </row>
    <row r="90" spans="1:7" x14ac:dyDescent="0.15">
      <c r="A90" s="115"/>
      <c r="B90" s="115"/>
      <c r="C90" s="115"/>
      <c r="D90" s="115"/>
      <c r="E90" s="115"/>
      <c r="F90" s="115"/>
    </row>
    <row r="91" spans="1:7" x14ac:dyDescent="0.15">
      <c r="A91" s="134" t="s">
        <v>440</v>
      </c>
      <c r="B91" s="115"/>
      <c r="C91" s="115"/>
      <c r="D91" s="115"/>
      <c r="E91" s="115"/>
      <c r="F91" s="115"/>
    </row>
    <row r="92" spans="1:7" x14ac:dyDescent="0.15">
      <c r="A92" s="161" t="s">
        <v>447</v>
      </c>
      <c r="B92" s="161"/>
      <c r="C92" s="106" t="s">
        <v>401</v>
      </c>
      <c r="D92" s="115"/>
      <c r="E92" s="115"/>
      <c r="F92" s="115"/>
      <c r="G92" s="105" t="s">
        <v>419</v>
      </c>
    </row>
    <row r="93" spans="1:7" x14ac:dyDescent="0.15">
      <c r="A93" s="159" t="s">
        <v>442</v>
      </c>
      <c r="B93" s="160"/>
      <c r="C93" s="107" t="s">
        <v>397</v>
      </c>
      <c r="D93" s="124"/>
      <c r="E93" s="115"/>
      <c r="F93" s="115"/>
      <c r="G93" s="125">
        <v>88989</v>
      </c>
    </row>
    <row r="94" spans="1:7" x14ac:dyDescent="0.15">
      <c r="A94" s="159" t="s">
        <v>442</v>
      </c>
      <c r="B94" s="160"/>
      <c r="C94" s="107" t="s">
        <v>398</v>
      </c>
      <c r="D94" s="124"/>
      <c r="E94" s="115"/>
      <c r="F94" s="115"/>
      <c r="G94" s="125">
        <v>43221830</v>
      </c>
    </row>
    <row r="95" spans="1:7" x14ac:dyDescent="0.15">
      <c r="A95" s="115"/>
      <c r="B95" s="115"/>
      <c r="C95" s="115"/>
      <c r="D95" s="115"/>
      <c r="E95" s="115"/>
      <c r="F95" s="115"/>
    </row>
    <row r="96" spans="1:7" x14ac:dyDescent="0.15">
      <c r="A96" s="134" t="s">
        <v>443</v>
      </c>
      <c r="B96" s="115"/>
      <c r="C96" s="115"/>
      <c r="D96" s="115"/>
      <c r="E96" s="115"/>
      <c r="F96" s="115"/>
    </row>
    <row r="97" spans="1:7" x14ac:dyDescent="0.15">
      <c r="A97" s="161" t="s">
        <v>447</v>
      </c>
      <c r="B97" s="161"/>
      <c r="C97" s="106" t="s">
        <v>401</v>
      </c>
      <c r="D97" s="115"/>
      <c r="E97" s="115"/>
      <c r="F97" s="115"/>
      <c r="G97" s="105" t="s">
        <v>419</v>
      </c>
    </row>
    <row r="98" spans="1:7" x14ac:dyDescent="0.15">
      <c r="A98" s="159" t="s">
        <v>448</v>
      </c>
      <c r="B98" s="160"/>
      <c r="C98" s="107" t="s">
        <v>399</v>
      </c>
      <c r="D98" s="115"/>
      <c r="E98" s="115"/>
      <c r="F98" s="115"/>
      <c r="G98" s="114"/>
    </row>
    <row r="99" spans="1:7" x14ac:dyDescent="0.15">
      <c r="A99" s="159" t="s">
        <v>448</v>
      </c>
      <c r="B99" s="160"/>
      <c r="C99" s="107" t="s">
        <v>400</v>
      </c>
      <c r="D99" s="115"/>
      <c r="E99" s="115"/>
      <c r="F99" s="115"/>
      <c r="G99" s="114"/>
    </row>
    <row r="101" spans="1:7" x14ac:dyDescent="0.15">
      <c r="A101" s="133" t="s">
        <v>449</v>
      </c>
      <c r="B101" s="126"/>
      <c r="C101" s="126"/>
      <c r="D101" s="126"/>
      <c r="E101" s="126"/>
      <c r="F101" s="126"/>
      <c r="G101" s="127"/>
    </row>
    <row r="102" spans="1:7" x14ac:dyDescent="0.15">
      <c r="A102" s="162" t="s">
        <v>422</v>
      </c>
      <c r="B102" s="162"/>
      <c r="C102" s="173" t="s">
        <v>357</v>
      </c>
      <c r="D102" s="171" t="s">
        <v>401</v>
      </c>
      <c r="E102" s="171" t="s">
        <v>402</v>
      </c>
      <c r="F102" s="115"/>
      <c r="G102" t="s">
        <v>419</v>
      </c>
    </row>
    <row r="103" spans="1:7" x14ac:dyDescent="0.15">
      <c r="A103" s="162"/>
      <c r="B103" s="162"/>
      <c r="C103" s="162"/>
      <c r="D103" s="172"/>
      <c r="E103" s="172"/>
      <c r="F103" s="104"/>
      <c r="G103" s="105" t="s">
        <v>360</v>
      </c>
    </row>
    <row r="104" spans="1:7" x14ac:dyDescent="0.15">
      <c r="A104" s="164" t="s">
        <v>450</v>
      </c>
      <c r="B104" s="166" t="s">
        <v>415</v>
      </c>
      <c r="C104" s="107" t="s">
        <v>362</v>
      </c>
      <c r="D104" s="107" t="s">
        <v>363</v>
      </c>
      <c r="E104" s="107" t="s">
        <v>364</v>
      </c>
      <c r="F104" s="107"/>
      <c r="G104" s="108">
        <v>6771100</v>
      </c>
    </row>
    <row r="105" spans="1:7" x14ac:dyDescent="0.15">
      <c r="A105" s="165"/>
      <c r="B105" s="167"/>
      <c r="C105" s="107" t="s">
        <v>365</v>
      </c>
      <c r="D105" s="107" t="s">
        <v>366</v>
      </c>
      <c r="E105" s="107" t="s">
        <v>364</v>
      </c>
      <c r="F105" s="107"/>
      <c r="G105" s="108">
        <v>6716593</v>
      </c>
    </row>
    <row r="106" spans="1:7" x14ac:dyDescent="0.15">
      <c r="A106" s="165"/>
      <c r="B106" s="166" t="s">
        <v>416</v>
      </c>
      <c r="C106" s="107" t="s">
        <v>362</v>
      </c>
      <c r="D106" s="107" t="s">
        <v>363</v>
      </c>
      <c r="E106" s="107" t="s">
        <v>364</v>
      </c>
      <c r="F106" s="107"/>
      <c r="G106" s="110"/>
    </row>
    <row r="107" spans="1:7" x14ac:dyDescent="0.15">
      <c r="A107" s="165"/>
      <c r="B107" s="167"/>
      <c r="C107" s="107" t="s">
        <v>365</v>
      </c>
      <c r="D107" s="107" t="s">
        <v>366</v>
      </c>
      <c r="E107" s="107" t="s">
        <v>364</v>
      </c>
      <c r="F107" s="107"/>
      <c r="G107" s="110"/>
    </row>
    <row r="108" spans="1:7" x14ac:dyDescent="0.15">
      <c r="A108" s="163" t="s">
        <v>446</v>
      </c>
      <c r="B108" s="163"/>
      <c r="C108" s="107" t="s">
        <v>362</v>
      </c>
      <c r="D108" s="107" t="s">
        <v>363</v>
      </c>
      <c r="E108" s="107" t="s">
        <v>364</v>
      </c>
      <c r="F108" s="107"/>
      <c r="G108" s="110"/>
    </row>
    <row r="109" spans="1:7" x14ac:dyDescent="0.15">
      <c r="A109" s="163" t="s">
        <v>396</v>
      </c>
      <c r="B109" s="163"/>
      <c r="C109" s="107" t="s">
        <v>362</v>
      </c>
      <c r="D109" s="107" t="s">
        <v>371</v>
      </c>
      <c r="E109" s="107" t="s">
        <v>372</v>
      </c>
      <c r="F109" s="107"/>
      <c r="G109" s="110"/>
    </row>
    <row r="110" spans="1:7" x14ac:dyDescent="0.15">
      <c r="A110" s="163" t="s">
        <v>431</v>
      </c>
      <c r="B110" s="163"/>
      <c r="C110" s="107" t="s">
        <v>362</v>
      </c>
      <c r="D110" s="107" t="s">
        <v>371</v>
      </c>
      <c r="E110" s="107" t="s">
        <v>374</v>
      </c>
      <c r="F110" s="107"/>
      <c r="G110" s="110"/>
    </row>
    <row r="111" spans="1:7" x14ac:dyDescent="0.15">
      <c r="A111" s="170" t="s">
        <v>432</v>
      </c>
      <c r="B111" s="163"/>
      <c r="C111" s="107" t="s">
        <v>362</v>
      </c>
      <c r="D111" s="107" t="s">
        <v>371</v>
      </c>
      <c r="E111" s="107" t="s">
        <v>374</v>
      </c>
      <c r="F111" s="107"/>
      <c r="G111" s="110"/>
    </row>
    <row r="112" spans="1:7" x14ac:dyDescent="0.15">
      <c r="A112" s="162" t="s">
        <v>433</v>
      </c>
      <c r="B112" s="107" t="s">
        <v>375</v>
      </c>
      <c r="C112" s="107" t="s">
        <v>362</v>
      </c>
      <c r="D112" s="107" t="s">
        <v>371</v>
      </c>
      <c r="E112" s="107" t="s">
        <v>376</v>
      </c>
      <c r="F112" s="107"/>
      <c r="G112" s="110"/>
    </row>
    <row r="113" spans="1:7" x14ac:dyDescent="0.15">
      <c r="A113" s="162"/>
      <c r="B113" s="107" t="s">
        <v>377</v>
      </c>
      <c r="C113" s="107" t="s">
        <v>362</v>
      </c>
      <c r="D113" s="107"/>
      <c r="E113" s="107"/>
      <c r="F113" s="107"/>
      <c r="G113" s="110"/>
    </row>
    <row r="114" spans="1:7" x14ac:dyDescent="0.15">
      <c r="A114" s="162"/>
      <c r="B114" s="107" t="s">
        <v>378</v>
      </c>
      <c r="C114" s="107" t="s">
        <v>362</v>
      </c>
      <c r="D114" s="107"/>
      <c r="E114" s="107"/>
      <c r="F114" s="107"/>
      <c r="G114" s="110"/>
    </row>
    <row r="115" spans="1:7" x14ac:dyDescent="0.15">
      <c r="A115" s="162"/>
      <c r="B115" s="107" t="s">
        <v>379</v>
      </c>
      <c r="C115" s="107" t="s">
        <v>362</v>
      </c>
      <c r="D115" s="107"/>
      <c r="E115" s="107"/>
      <c r="F115" s="107"/>
      <c r="G115" s="110"/>
    </row>
    <row r="116" spans="1:7" x14ac:dyDescent="0.15">
      <c r="A116" s="162"/>
      <c r="B116" s="107" t="s">
        <v>380</v>
      </c>
      <c r="C116" s="107" t="s">
        <v>362</v>
      </c>
      <c r="D116" s="107" t="s">
        <v>371</v>
      </c>
      <c r="E116" s="107" t="s">
        <v>376</v>
      </c>
      <c r="F116" s="107"/>
      <c r="G116" s="110"/>
    </row>
    <row r="117" spans="1:7" x14ac:dyDescent="0.15">
      <c r="A117" s="162" t="s">
        <v>434</v>
      </c>
      <c r="B117" s="107" t="s">
        <v>409</v>
      </c>
      <c r="C117" s="107" t="s">
        <v>362</v>
      </c>
      <c r="D117" s="107" t="s">
        <v>371</v>
      </c>
      <c r="E117" s="107" t="s">
        <v>376</v>
      </c>
      <c r="F117" s="107"/>
      <c r="G117" s="110"/>
    </row>
    <row r="118" spans="1:7" x14ac:dyDescent="0.15">
      <c r="A118" s="162"/>
      <c r="B118" s="107" t="s">
        <v>417</v>
      </c>
      <c r="C118" s="107" t="s">
        <v>365</v>
      </c>
      <c r="D118" s="107"/>
      <c r="E118" s="107"/>
      <c r="F118" s="107"/>
      <c r="G118" s="110"/>
    </row>
    <row r="119" spans="1:7" x14ac:dyDescent="0.15">
      <c r="A119" s="162"/>
      <c r="B119" s="107" t="s">
        <v>418</v>
      </c>
      <c r="C119" s="107" t="s">
        <v>362</v>
      </c>
      <c r="D119" s="107" t="s">
        <v>371</v>
      </c>
      <c r="E119" s="107" t="s">
        <v>376</v>
      </c>
      <c r="F119" s="107"/>
      <c r="G119" s="110"/>
    </row>
    <row r="120" spans="1:7" x14ac:dyDescent="0.15">
      <c r="A120" s="162" t="s">
        <v>435</v>
      </c>
      <c r="B120" s="162"/>
      <c r="C120" s="107" t="s">
        <v>362</v>
      </c>
      <c r="D120" s="107"/>
      <c r="E120" s="107"/>
      <c r="F120" s="107"/>
      <c r="G120" s="114">
        <v>6771100</v>
      </c>
    </row>
    <row r="121" spans="1:7" x14ac:dyDescent="0.15">
      <c r="A121" s="162"/>
      <c r="B121" s="162"/>
      <c r="C121" s="107" t="s">
        <v>365</v>
      </c>
      <c r="D121" s="107"/>
      <c r="E121" s="107"/>
      <c r="F121" s="107"/>
      <c r="G121" s="114">
        <v>6716593</v>
      </c>
    </row>
    <row r="122" spans="1:7" x14ac:dyDescent="0.15">
      <c r="A122"/>
      <c r="B122"/>
      <c r="C122"/>
      <c r="D122" s="103"/>
      <c r="E122" s="103"/>
      <c r="F122" s="103"/>
      <c r="G122" s="114">
        <v>13487693</v>
      </c>
    </row>
    <row r="123" spans="1:7" x14ac:dyDescent="0.15">
      <c r="A123" s="115"/>
      <c r="B123" s="115"/>
      <c r="C123" s="115"/>
      <c r="D123" s="115"/>
      <c r="E123" s="115"/>
      <c r="F123" s="115"/>
    </row>
    <row r="124" spans="1:7" x14ac:dyDescent="0.15">
      <c r="A124" s="134" t="s">
        <v>436</v>
      </c>
      <c r="B124" s="115"/>
      <c r="C124" s="115"/>
      <c r="D124" s="126"/>
      <c r="E124" s="126"/>
      <c r="F124" s="126"/>
      <c r="G124" s="116" t="s">
        <v>419</v>
      </c>
    </row>
    <row r="125" spans="1:7" x14ac:dyDescent="0.15">
      <c r="A125" s="161" t="s">
        <v>401</v>
      </c>
      <c r="B125" s="161"/>
      <c r="C125" s="106" t="s">
        <v>414</v>
      </c>
      <c r="D125" s="126"/>
      <c r="E125" s="126"/>
      <c r="F125" s="126"/>
      <c r="G125" s="117" t="s">
        <v>395</v>
      </c>
    </row>
    <row r="126" spans="1:7" x14ac:dyDescent="0.15">
      <c r="A126" s="162" t="s">
        <v>366</v>
      </c>
      <c r="B126" s="162"/>
      <c r="C126" s="107" t="s">
        <v>364</v>
      </c>
      <c r="D126" s="126"/>
      <c r="E126" s="126"/>
      <c r="F126" s="126"/>
      <c r="G126" s="119">
        <v>6716593</v>
      </c>
    </row>
    <row r="127" spans="1:7" x14ac:dyDescent="0.15">
      <c r="A127" s="162" t="s">
        <v>363</v>
      </c>
      <c r="B127" s="162"/>
      <c r="C127" s="107" t="s">
        <v>364</v>
      </c>
      <c r="D127" s="126"/>
      <c r="E127" s="126"/>
      <c r="F127" s="126"/>
      <c r="G127" s="119">
        <v>6771100</v>
      </c>
    </row>
    <row r="128" spans="1:7" x14ac:dyDescent="0.15">
      <c r="A128" s="159" t="s">
        <v>371</v>
      </c>
      <c r="B128" s="160"/>
      <c r="C128" s="107" t="s">
        <v>396</v>
      </c>
      <c r="D128" s="126"/>
      <c r="E128" s="126"/>
      <c r="F128" s="126"/>
      <c r="G128" s="119">
        <v>0</v>
      </c>
    </row>
    <row r="129" spans="1:7" x14ac:dyDescent="0.15">
      <c r="A129" s="159" t="s">
        <v>371</v>
      </c>
      <c r="B129" s="160"/>
      <c r="C129" s="107" t="s">
        <v>376</v>
      </c>
      <c r="D129" s="126"/>
      <c r="E129" s="126"/>
      <c r="F129" s="126"/>
      <c r="G129" s="119">
        <v>0</v>
      </c>
    </row>
    <row r="130" spans="1:7" x14ac:dyDescent="0.15">
      <c r="A130" s="159" t="s">
        <v>371</v>
      </c>
      <c r="B130" s="160"/>
      <c r="C130" s="107" t="s">
        <v>374</v>
      </c>
      <c r="D130" s="126"/>
      <c r="E130" s="126"/>
      <c r="F130" s="126"/>
      <c r="G130" s="119">
        <v>0</v>
      </c>
    </row>
    <row r="131" spans="1:7" x14ac:dyDescent="0.15">
      <c r="A131"/>
      <c r="B131"/>
      <c r="C131"/>
      <c r="D131" s="126"/>
      <c r="E131" s="120"/>
      <c r="F131" s="120"/>
      <c r="G131" s="119">
        <v>13487693</v>
      </c>
    </row>
    <row r="132" spans="1:7" x14ac:dyDescent="0.15">
      <c r="A132" s="121"/>
      <c r="B132" s="121"/>
      <c r="C132" s="121"/>
      <c r="D132" s="126"/>
      <c r="E132" s="120"/>
      <c r="F132" s="120"/>
    </row>
    <row r="133" spans="1:7" x14ac:dyDescent="0.15">
      <c r="A133"/>
      <c r="B133"/>
      <c r="C133"/>
      <c r="E133" s="120"/>
      <c r="F133" s="120"/>
    </row>
    <row r="134" spans="1:7" x14ac:dyDescent="0.15">
      <c r="A134" s="159" t="s">
        <v>437</v>
      </c>
      <c r="B134" s="160"/>
      <c r="C134" s="107" t="s">
        <v>362</v>
      </c>
      <c r="D134" s="126"/>
      <c r="E134" s="126"/>
      <c r="F134" s="126"/>
      <c r="G134" s="119">
        <v>0</v>
      </c>
    </row>
    <row r="135" spans="1:7" x14ac:dyDescent="0.15">
      <c r="A135" s="159" t="s">
        <v>437</v>
      </c>
      <c r="B135" s="160"/>
      <c r="C135" s="122" t="s">
        <v>365</v>
      </c>
      <c r="D135" s="126"/>
      <c r="E135" s="126"/>
      <c r="F135" s="126"/>
      <c r="G135" s="119">
        <v>2072000</v>
      </c>
    </row>
    <row r="136" spans="1:7" x14ac:dyDescent="0.15">
      <c r="A136" s="159" t="s">
        <v>438</v>
      </c>
      <c r="B136" s="160"/>
      <c r="C136" s="107" t="s">
        <v>362</v>
      </c>
      <c r="D136" s="126"/>
      <c r="E136" s="126"/>
      <c r="F136" s="126"/>
      <c r="G136" s="123">
        <v>0</v>
      </c>
    </row>
    <row r="137" spans="1:7" x14ac:dyDescent="0.15">
      <c r="A137" s="159" t="s">
        <v>438</v>
      </c>
      <c r="B137" s="160"/>
      <c r="C137" s="122" t="s">
        <v>365</v>
      </c>
      <c r="D137" s="115"/>
      <c r="E137" s="115"/>
      <c r="F137" s="115"/>
      <c r="G137" s="123">
        <v>0.38300000000000001</v>
      </c>
    </row>
    <row r="138" spans="1:7" x14ac:dyDescent="0.15">
      <c r="A138" s="159" t="s">
        <v>439</v>
      </c>
      <c r="B138" s="160"/>
      <c r="C138" s="107" t="s">
        <v>362</v>
      </c>
      <c r="D138" s="115"/>
      <c r="E138" s="115"/>
      <c r="F138" s="115"/>
      <c r="G138" s="123">
        <v>0</v>
      </c>
    </row>
    <row r="139" spans="1:7" x14ac:dyDescent="0.15">
      <c r="A139" s="159" t="s">
        <v>439</v>
      </c>
      <c r="B139" s="160"/>
      <c r="C139" s="122" t="s">
        <v>365</v>
      </c>
      <c r="D139" s="115"/>
      <c r="E139" s="115"/>
      <c r="F139" s="115"/>
      <c r="G139" s="123">
        <v>0.3674</v>
      </c>
    </row>
    <row r="140" spans="1:7" x14ac:dyDescent="0.15">
      <c r="A140" s="115"/>
      <c r="B140" s="115"/>
      <c r="C140" s="115"/>
      <c r="D140" s="115"/>
      <c r="E140" s="115"/>
      <c r="F140" s="115"/>
    </row>
    <row r="141" spans="1:7" x14ac:dyDescent="0.15">
      <c r="A141" s="134" t="s">
        <v>440</v>
      </c>
      <c r="B141" s="115"/>
      <c r="C141" s="115"/>
      <c r="D141" s="115"/>
      <c r="E141" s="115"/>
      <c r="F141" s="115"/>
    </row>
    <row r="142" spans="1:7" x14ac:dyDescent="0.15">
      <c r="A142" s="161" t="s">
        <v>447</v>
      </c>
      <c r="B142" s="161"/>
      <c r="C142" s="106" t="s">
        <v>401</v>
      </c>
      <c r="D142" s="115"/>
      <c r="E142" s="115"/>
      <c r="F142" s="115"/>
      <c r="G142" s="105" t="s">
        <v>419</v>
      </c>
    </row>
    <row r="143" spans="1:7" x14ac:dyDescent="0.15">
      <c r="A143" s="159" t="s">
        <v>442</v>
      </c>
      <c r="B143" s="160"/>
      <c r="C143" s="107" t="s">
        <v>397</v>
      </c>
      <c r="D143" s="124"/>
      <c r="E143" s="115"/>
      <c r="F143" s="115"/>
      <c r="G143" s="125">
        <v>0</v>
      </c>
    </row>
    <row r="144" spans="1:7" x14ac:dyDescent="0.15">
      <c r="A144" s="159" t="s">
        <v>442</v>
      </c>
      <c r="B144" s="160"/>
      <c r="C144" s="107" t="s">
        <v>398</v>
      </c>
      <c r="D144" s="124"/>
      <c r="E144" s="115"/>
      <c r="F144" s="115"/>
      <c r="G144" s="125">
        <v>2467676</v>
      </c>
    </row>
    <row r="145" spans="1:7" x14ac:dyDescent="0.15">
      <c r="A145" s="115"/>
      <c r="B145" s="115"/>
      <c r="C145" s="115"/>
      <c r="D145" s="115"/>
      <c r="E145" s="115"/>
      <c r="F145" s="115"/>
    </row>
    <row r="146" spans="1:7" x14ac:dyDescent="0.15">
      <c r="A146" s="134" t="s">
        <v>443</v>
      </c>
      <c r="B146" s="115"/>
      <c r="C146" s="115"/>
      <c r="D146" s="115"/>
      <c r="E146" s="115"/>
      <c r="F146" s="115"/>
    </row>
    <row r="147" spans="1:7" x14ac:dyDescent="0.15">
      <c r="A147" s="161" t="s">
        <v>447</v>
      </c>
      <c r="B147" s="161"/>
      <c r="C147" s="106" t="s">
        <v>401</v>
      </c>
      <c r="D147" s="115"/>
      <c r="E147" s="115"/>
      <c r="F147" s="115"/>
      <c r="G147" s="105" t="s">
        <v>419</v>
      </c>
    </row>
    <row r="148" spans="1:7" x14ac:dyDescent="0.15">
      <c r="A148" s="159" t="s">
        <v>448</v>
      </c>
      <c r="B148" s="160"/>
      <c r="C148" s="107" t="s">
        <v>399</v>
      </c>
      <c r="D148" s="115"/>
      <c r="E148" s="115"/>
      <c r="F148" s="115"/>
      <c r="G148" s="114"/>
    </row>
    <row r="149" spans="1:7" x14ac:dyDescent="0.15">
      <c r="A149" s="159" t="s">
        <v>448</v>
      </c>
      <c r="B149" s="160"/>
      <c r="C149" s="107" t="s">
        <v>400</v>
      </c>
      <c r="D149" s="115"/>
      <c r="E149" s="115"/>
      <c r="F149" s="115"/>
      <c r="G149" s="114"/>
    </row>
    <row r="150" spans="1:7" x14ac:dyDescent="0.15">
      <c r="A150" s="115"/>
      <c r="B150" s="115"/>
      <c r="C150" s="115"/>
      <c r="D150" s="115"/>
      <c r="E150" s="115"/>
      <c r="F150" s="115"/>
    </row>
    <row r="151" spans="1:7" x14ac:dyDescent="0.15">
      <c r="A151" s="133" t="s">
        <v>451</v>
      </c>
      <c r="B151" s="126"/>
      <c r="C151" s="126"/>
      <c r="D151" s="126"/>
      <c r="E151" s="126"/>
      <c r="F151" s="126"/>
      <c r="G151" s="127"/>
    </row>
    <row r="152" spans="1:7" x14ac:dyDescent="0.15">
      <c r="A152" s="162" t="s">
        <v>422</v>
      </c>
      <c r="B152" s="162"/>
      <c r="C152" s="173" t="s">
        <v>357</v>
      </c>
      <c r="D152" s="171" t="s">
        <v>401</v>
      </c>
      <c r="E152" s="171" t="s">
        <v>402</v>
      </c>
      <c r="F152" s="115"/>
      <c r="G152" t="s">
        <v>419</v>
      </c>
    </row>
    <row r="153" spans="1:7" x14ac:dyDescent="0.15">
      <c r="A153" s="162"/>
      <c r="B153" s="162"/>
      <c r="C153" s="162"/>
      <c r="D153" s="172"/>
      <c r="E153" s="172"/>
      <c r="F153" s="104"/>
      <c r="G153" s="105" t="s">
        <v>360</v>
      </c>
    </row>
    <row r="154" spans="1:7" x14ac:dyDescent="0.15">
      <c r="A154" s="164" t="s">
        <v>450</v>
      </c>
      <c r="B154" s="166" t="s">
        <v>415</v>
      </c>
      <c r="C154" s="107" t="s">
        <v>362</v>
      </c>
      <c r="D154" s="107" t="s">
        <v>363</v>
      </c>
      <c r="E154" s="107" t="s">
        <v>364</v>
      </c>
      <c r="F154" s="107"/>
      <c r="G154" s="108">
        <v>11868300</v>
      </c>
    </row>
    <row r="155" spans="1:7" x14ac:dyDescent="0.15">
      <c r="A155" s="165"/>
      <c r="B155" s="167"/>
      <c r="C155" s="107" t="s">
        <v>365</v>
      </c>
      <c r="D155" s="107" t="s">
        <v>366</v>
      </c>
      <c r="E155" s="107" t="s">
        <v>364</v>
      </c>
      <c r="F155" s="107"/>
      <c r="G155" s="108">
        <v>13676700</v>
      </c>
    </row>
    <row r="156" spans="1:7" x14ac:dyDescent="0.15">
      <c r="A156" s="165"/>
      <c r="B156" s="166" t="s">
        <v>416</v>
      </c>
      <c r="C156" s="107" t="s">
        <v>362</v>
      </c>
      <c r="D156" s="107" t="s">
        <v>363</v>
      </c>
      <c r="E156" s="107" t="s">
        <v>364</v>
      </c>
      <c r="F156" s="107"/>
      <c r="G156" s="110"/>
    </row>
    <row r="157" spans="1:7" x14ac:dyDescent="0.15">
      <c r="A157" s="165"/>
      <c r="B157" s="167"/>
      <c r="C157" s="107" t="s">
        <v>365</v>
      </c>
      <c r="D157" s="107" t="s">
        <v>366</v>
      </c>
      <c r="E157" s="107" t="s">
        <v>364</v>
      </c>
      <c r="F157" s="107"/>
      <c r="G157" s="110"/>
    </row>
    <row r="158" spans="1:7" x14ac:dyDescent="0.15">
      <c r="A158" s="163" t="s">
        <v>446</v>
      </c>
      <c r="B158" s="163"/>
      <c r="C158" s="107" t="s">
        <v>362</v>
      </c>
      <c r="D158" s="107" t="s">
        <v>363</v>
      </c>
      <c r="E158" s="107" t="s">
        <v>364</v>
      </c>
      <c r="F158" s="107"/>
      <c r="G158" s="110"/>
    </row>
    <row r="159" spans="1:7" x14ac:dyDescent="0.15">
      <c r="A159" s="163" t="s">
        <v>396</v>
      </c>
      <c r="B159" s="163"/>
      <c r="C159" s="107" t="s">
        <v>362</v>
      </c>
      <c r="D159" s="107" t="s">
        <v>371</v>
      </c>
      <c r="E159" s="107" t="s">
        <v>372</v>
      </c>
      <c r="F159" s="107"/>
      <c r="G159" s="110"/>
    </row>
    <row r="160" spans="1:7" x14ac:dyDescent="0.15">
      <c r="A160" s="163" t="s">
        <v>431</v>
      </c>
      <c r="B160" s="163"/>
      <c r="C160" s="107" t="s">
        <v>362</v>
      </c>
      <c r="D160" s="107" t="s">
        <v>371</v>
      </c>
      <c r="E160" s="107" t="s">
        <v>374</v>
      </c>
      <c r="F160" s="107"/>
      <c r="G160" s="110"/>
    </row>
    <row r="161" spans="1:7" x14ac:dyDescent="0.15">
      <c r="A161" s="163" t="s">
        <v>452</v>
      </c>
      <c r="B161" s="163"/>
      <c r="C161" s="107" t="s">
        <v>362</v>
      </c>
      <c r="D161" s="107" t="s">
        <v>371</v>
      </c>
      <c r="E161" s="107" t="s">
        <v>374</v>
      </c>
      <c r="F161" s="107"/>
      <c r="G161" s="110"/>
    </row>
    <row r="162" spans="1:7" x14ac:dyDescent="0.15">
      <c r="A162" s="162" t="s">
        <v>433</v>
      </c>
      <c r="B162" s="107" t="s">
        <v>375</v>
      </c>
      <c r="C162" s="107" t="s">
        <v>362</v>
      </c>
      <c r="D162" s="107" t="s">
        <v>371</v>
      </c>
      <c r="E162" s="107" t="s">
        <v>376</v>
      </c>
      <c r="F162" s="107"/>
      <c r="G162" s="110"/>
    </row>
    <row r="163" spans="1:7" x14ac:dyDescent="0.15">
      <c r="A163" s="162"/>
      <c r="B163" s="107" t="s">
        <v>377</v>
      </c>
      <c r="C163" s="107" t="s">
        <v>362</v>
      </c>
      <c r="D163" s="107"/>
      <c r="E163" s="107"/>
      <c r="F163" s="107"/>
      <c r="G163" s="110"/>
    </row>
    <row r="164" spans="1:7" x14ac:dyDescent="0.15">
      <c r="A164" s="162"/>
      <c r="B164" s="107" t="s">
        <v>378</v>
      </c>
      <c r="C164" s="107" t="s">
        <v>362</v>
      </c>
      <c r="D164" s="107"/>
      <c r="E164" s="107"/>
      <c r="F164" s="107"/>
      <c r="G164" s="110"/>
    </row>
    <row r="165" spans="1:7" x14ac:dyDescent="0.15">
      <c r="A165" s="162"/>
      <c r="B165" s="107" t="s">
        <v>379</v>
      </c>
      <c r="C165" s="107" t="s">
        <v>362</v>
      </c>
      <c r="D165" s="107"/>
      <c r="E165" s="107"/>
      <c r="F165" s="107"/>
      <c r="G165" s="110"/>
    </row>
    <row r="166" spans="1:7" x14ac:dyDescent="0.15">
      <c r="A166" s="162"/>
      <c r="B166" s="107" t="s">
        <v>380</v>
      </c>
      <c r="C166" s="107" t="s">
        <v>362</v>
      </c>
      <c r="D166" s="107" t="s">
        <v>371</v>
      </c>
      <c r="E166" s="107" t="s">
        <v>376</v>
      </c>
      <c r="F166" s="107"/>
      <c r="G166" s="110"/>
    </row>
    <row r="167" spans="1:7" x14ac:dyDescent="0.15">
      <c r="A167" s="162" t="s">
        <v>434</v>
      </c>
      <c r="B167" s="107" t="s">
        <v>409</v>
      </c>
      <c r="C167" s="107" t="s">
        <v>362</v>
      </c>
      <c r="D167" s="107" t="s">
        <v>371</v>
      </c>
      <c r="E167" s="107" t="s">
        <v>376</v>
      </c>
      <c r="F167" s="107"/>
      <c r="G167" s="110"/>
    </row>
    <row r="168" spans="1:7" x14ac:dyDescent="0.15">
      <c r="A168" s="162"/>
      <c r="B168" s="107" t="s">
        <v>417</v>
      </c>
      <c r="C168" s="107" t="s">
        <v>365</v>
      </c>
      <c r="D168" s="107"/>
      <c r="E168" s="107"/>
      <c r="F168" s="107"/>
      <c r="G168" s="110"/>
    </row>
    <row r="169" spans="1:7" x14ac:dyDescent="0.15">
      <c r="A169" s="162"/>
      <c r="B169" s="107" t="s">
        <v>418</v>
      </c>
      <c r="C169" s="107" t="s">
        <v>362</v>
      </c>
      <c r="D169" s="107" t="s">
        <v>371</v>
      </c>
      <c r="E169" s="107" t="s">
        <v>376</v>
      </c>
      <c r="F169" s="107"/>
      <c r="G169" s="110"/>
    </row>
    <row r="170" spans="1:7" x14ac:dyDescent="0.15">
      <c r="A170" s="162" t="s">
        <v>435</v>
      </c>
      <c r="B170" s="162"/>
      <c r="C170" s="107" t="s">
        <v>362</v>
      </c>
      <c r="D170" s="107"/>
      <c r="E170" s="107"/>
      <c r="F170" s="107"/>
      <c r="G170" s="114">
        <v>11868300</v>
      </c>
    </row>
    <row r="171" spans="1:7" x14ac:dyDescent="0.15">
      <c r="A171" s="162"/>
      <c r="B171" s="162"/>
      <c r="C171" s="107" t="s">
        <v>365</v>
      </c>
      <c r="D171" s="107"/>
      <c r="E171" s="107"/>
      <c r="F171" s="107"/>
      <c r="G171" s="114">
        <v>13676700</v>
      </c>
    </row>
    <row r="172" spans="1:7" x14ac:dyDescent="0.15">
      <c r="A172"/>
      <c r="B172"/>
      <c r="C172"/>
      <c r="D172" s="103"/>
      <c r="E172" s="103"/>
      <c r="F172" s="103"/>
      <c r="G172" s="114">
        <v>25545000</v>
      </c>
    </row>
    <row r="173" spans="1:7" x14ac:dyDescent="0.15">
      <c r="A173" s="115"/>
      <c r="B173" s="115"/>
      <c r="C173" s="115"/>
      <c r="D173" s="115"/>
      <c r="E173" s="115"/>
      <c r="F173" s="115"/>
      <c r="G173" s="128"/>
    </row>
    <row r="174" spans="1:7" x14ac:dyDescent="0.15">
      <c r="A174" s="134" t="s">
        <v>436</v>
      </c>
      <c r="B174" s="115"/>
      <c r="C174" s="115"/>
      <c r="D174" s="126"/>
      <c r="E174" s="126"/>
      <c r="F174" s="126"/>
      <c r="G174" s="116" t="s">
        <v>419</v>
      </c>
    </row>
    <row r="175" spans="1:7" x14ac:dyDescent="0.15">
      <c r="A175" s="161" t="s">
        <v>401</v>
      </c>
      <c r="B175" s="161"/>
      <c r="C175" s="106" t="s">
        <v>414</v>
      </c>
      <c r="D175" s="126"/>
      <c r="E175" s="126"/>
      <c r="F175" s="126"/>
      <c r="G175" s="117" t="s">
        <v>395</v>
      </c>
    </row>
    <row r="176" spans="1:7" x14ac:dyDescent="0.15">
      <c r="A176" s="162" t="s">
        <v>366</v>
      </c>
      <c r="B176" s="162"/>
      <c r="C176" s="107" t="s">
        <v>364</v>
      </c>
      <c r="D176" s="126"/>
      <c r="E176" s="126"/>
      <c r="F176" s="126"/>
      <c r="G176" s="119">
        <v>13676700</v>
      </c>
    </row>
    <row r="177" spans="1:7" x14ac:dyDescent="0.15">
      <c r="A177" s="162" t="s">
        <v>363</v>
      </c>
      <c r="B177" s="162"/>
      <c r="C177" s="107" t="s">
        <v>364</v>
      </c>
      <c r="D177" s="126"/>
      <c r="E177" s="126"/>
      <c r="F177" s="126"/>
      <c r="G177" s="119">
        <v>11868300</v>
      </c>
    </row>
    <row r="178" spans="1:7" x14ac:dyDescent="0.15">
      <c r="A178" s="159" t="s">
        <v>371</v>
      </c>
      <c r="B178" s="160"/>
      <c r="C178" s="107" t="s">
        <v>396</v>
      </c>
      <c r="D178" s="126"/>
      <c r="E178" s="126"/>
      <c r="F178" s="126"/>
      <c r="G178" s="119">
        <v>0</v>
      </c>
    </row>
    <row r="179" spans="1:7" x14ac:dyDescent="0.15">
      <c r="A179" s="159" t="s">
        <v>371</v>
      </c>
      <c r="B179" s="160"/>
      <c r="C179" s="107" t="s">
        <v>376</v>
      </c>
      <c r="D179" s="126"/>
      <c r="E179" s="126"/>
      <c r="F179" s="126"/>
      <c r="G179" s="119">
        <v>0</v>
      </c>
    </row>
    <row r="180" spans="1:7" x14ac:dyDescent="0.15">
      <c r="A180" s="159" t="s">
        <v>371</v>
      </c>
      <c r="B180" s="160"/>
      <c r="C180" s="107" t="s">
        <v>374</v>
      </c>
      <c r="D180" s="126"/>
      <c r="E180" s="126"/>
      <c r="F180" s="126"/>
      <c r="G180" s="119">
        <v>0</v>
      </c>
    </row>
    <row r="181" spans="1:7" x14ac:dyDescent="0.15">
      <c r="A181"/>
      <c r="B181"/>
      <c r="C181"/>
      <c r="D181" s="126"/>
      <c r="E181" s="120"/>
      <c r="F181" s="120"/>
      <c r="G181" s="119">
        <v>25545000</v>
      </c>
    </row>
    <row r="182" spans="1:7" x14ac:dyDescent="0.15">
      <c r="A182" s="121"/>
      <c r="B182" s="121"/>
      <c r="C182" s="121"/>
      <c r="D182" s="126"/>
      <c r="E182" s="120"/>
      <c r="F182" s="120"/>
      <c r="G182" s="128"/>
    </row>
    <row r="183" spans="1:7" x14ac:dyDescent="0.15">
      <c r="A183"/>
      <c r="B183"/>
      <c r="C183"/>
      <c r="E183" s="120"/>
      <c r="F183" s="120"/>
      <c r="G183" s="128"/>
    </row>
    <row r="184" spans="1:7" x14ac:dyDescent="0.15">
      <c r="A184" s="159" t="s">
        <v>437</v>
      </c>
      <c r="B184" s="160"/>
      <c r="C184" s="107" t="s">
        <v>362</v>
      </c>
      <c r="D184" s="126"/>
      <c r="E184" s="126"/>
      <c r="F184" s="126"/>
      <c r="G184" s="119">
        <v>0</v>
      </c>
    </row>
    <row r="185" spans="1:7" x14ac:dyDescent="0.15">
      <c r="A185" s="159" t="s">
        <v>437</v>
      </c>
      <c r="B185" s="160"/>
      <c r="C185" s="122" t="s">
        <v>365</v>
      </c>
      <c r="D185" s="126"/>
      <c r="E185" s="126"/>
      <c r="F185" s="126"/>
      <c r="G185" s="119">
        <v>10176866</v>
      </c>
    </row>
    <row r="186" spans="1:7" x14ac:dyDescent="0.15">
      <c r="A186" s="159" t="s">
        <v>438</v>
      </c>
      <c r="B186" s="160"/>
      <c r="C186" s="107" t="s">
        <v>362</v>
      </c>
      <c r="D186" s="126"/>
      <c r="E186" s="126"/>
      <c r="F186" s="126"/>
      <c r="G186" s="123">
        <v>0</v>
      </c>
    </row>
    <row r="187" spans="1:7" x14ac:dyDescent="0.15">
      <c r="A187" s="159" t="s">
        <v>438</v>
      </c>
      <c r="B187" s="160"/>
      <c r="C187" s="122" t="s">
        <v>365</v>
      </c>
      <c r="D187" s="115"/>
      <c r="E187" s="115"/>
      <c r="F187" s="115"/>
      <c r="G187" s="123">
        <v>0.77700000000000002</v>
      </c>
    </row>
    <row r="188" spans="1:7" x14ac:dyDescent="0.15">
      <c r="A188" s="159" t="s">
        <v>439</v>
      </c>
      <c r="B188" s="160"/>
      <c r="C188" s="107" t="s">
        <v>362</v>
      </c>
      <c r="D188" s="115"/>
      <c r="E188" s="115"/>
      <c r="F188" s="115"/>
      <c r="G188" s="123">
        <v>0</v>
      </c>
    </row>
    <row r="189" spans="1:7" x14ac:dyDescent="0.15">
      <c r="A189" s="159" t="s">
        <v>439</v>
      </c>
      <c r="B189" s="160"/>
      <c r="C189" s="122" t="s">
        <v>365</v>
      </c>
      <c r="D189" s="115"/>
      <c r="E189" s="115"/>
      <c r="F189" s="115"/>
      <c r="G189" s="123">
        <v>0.75120000000000009</v>
      </c>
    </row>
    <row r="190" spans="1:7" x14ac:dyDescent="0.15">
      <c r="A190" s="115"/>
      <c r="B190" s="115"/>
      <c r="C190" s="115"/>
      <c r="D190" s="115"/>
      <c r="E190" s="115"/>
      <c r="F190" s="115"/>
      <c r="G190" s="128"/>
    </row>
    <row r="191" spans="1:7" x14ac:dyDescent="0.15">
      <c r="A191" s="134" t="s">
        <v>440</v>
      </c>
      <c r="B191" s="115"/>
      <c r="C191" s="115"/>
      <c r="D191" s="115"/>
      <c r="E191" s="115"/>
      <c r="F191" s="115"/>
      <c r="G191" s="128"/>
    </row>
    <row r="192" spans="1:7" x14ac:dyDescent="0.15">
      <c r="A192" s="161" t="s">
        <v>447</v>
      </c>
      <c r="B192" s="161"/>
      <c r="C192" s="106" t="s">
        <v>401</v>
      </c>
      <c r="D192" s="115"/>
      <c r="E192" s="115"/>
      <c r="F192" s="115"/>
      <c r="G192" s="105" t="s">
        <v>419</v>
      </c>
    </row>
    <row r="193" spans="1:7" x14ac:dyDescent="0.15">
      <c r="A193" s="159" t="s">
        <v>442</v>
      </c>
      <c r="B193" s="160"/>
      <c r="C193" s="107" t="s">
        <v>397</v>
      </c>
      <c r="D193" s="124"/>
      <c r="E193" s="115"/>
      <c r="F193" s="115"/>
      <c r="G193" s="125">
        <v>0</v>
      </c>
    </row>
    <row r="194" spans="1:7" x14ac:dyDescent="0.15">
      <c r="A194" s="159" t="s">
        <v>442</v>
      </c>
      <c r="B194" s="160"/>
      <c r="C194" s="107" t="s">
        <v>398</v>
      </c>
      <c r="D194" s="124"/>
      <c r="E194" s="115"/>
      <c r="F194" s="115"/>
      <c r="G194" s="125">
        <v>10273937</v>
      </c>
    </row>
    <row r="195" spans="1:7" x14ac:dyDescent="0.15">
      <c r="A195" s="115"/>
      <c r="B195" s="115"/>
      <c r="C195" s="115"/>
      <c r="D195" s="115"/>
      <c r="E195" s="115"/>
      <c r="F195" s="115"/>
      <c r="G195" s="128"/>
    </row>
    <row r="196" spans="1:7" x14ac:dyDescent="0.15">
      <c r="A196" s="134" t="s">
        <v>443</v>
      </c>
      <c r="B196" s="115"/>
      <c r="C196" s="115"/>
      <c r="D196" s="115"/>
      <c r="E196" s="115"/>
      <c r="F196" s="115"/>
      <c r="G196" s="128"/>
    </row>
    <row r="197" spans="1:7" x14ac:dyDescent="0.15">
      <c r="A197" s="161" t="s">
        <v>447</v>
      </c>
      <c r="B197" s="161"/>
      <c r="C197" s="106" t="s">
        <v>401</v>
      </c>
      <c r="D197" s="115"/>
      <c r="E197" s="115"/>
      <c r="F197" s="115"/>
      <c r="G197" s="105" t="s">
        <v>419</v>
      </c>
    </row>
    <row r="198" spans="1:7" x14ac:dyDescent="0.15">
      <c r="A198" s="159" t="s">
        <v>448</v>
      </c>
      <c r="B198" s="160"/>
      <c r="C198" s="107" t="s">
        <v>399</v>
      </c>
      <c r="D198" s="115"/>
      <c r="E198" s="115"/>
      <c r="F198" s="115"/>
      <c r="G198" s="114"/>
    </row>
    <row r="199" spans="1:7" x14ac:dyDescent="0.15">
      <c r="A199" s="159" t="s">
        <v>448</v>
      </c>
      <c r="B199" s="160"/>
      <c r="C199" s="107" t="s">
        <v>400</v>
      </c>
      <c r="D199" s="115"/>
      <c r="E199" s="115"/>
      <c r="F199" s="115"/>
      <c r="G199" s="114"/>
    </row>
    <row r="200" spans="1:7" x14ac:dyDescent="0.15">
      <c r="A200" s="115"/>
      <c r="B200" s="115"/>
      <c r="C200" s="115"/>
      <c r="D200" s="115"/>
      <c r="E200" s="115"/>
      <c r="F200" s="115"/>
      <c r="G200" s="128"/>
    </row>
    <row r="201" spans="1:7" x14ac:dyDescent="0.15">
      <c r="A201" s="133" t="s">
        <v>453</v>
      </c>
      <c r="B201" s="126"/>
      <c r="C201" s="126"/>
      <c r="D201" s="126"/>
      <c r="E201" s="126"/>
      <c r="F201" s="126"/>
      <c r="G201" s="127"/>
    </row>
    <row r="202" spans="1:7" x14ac:dyDescent="0.15">
      <c r="A202" s="162" t="s">
        <v>422</v>
      </c>
      <c r="B202" s="162"/>
      <c r="C202" s="173" t="s">
        <v>357</v>
      </c>
      <c r="D202" s="171" t="s">
        <v>401</v>
      </c>
      <c r="E202" s="171" t="s">
        <v>402</v>
      </c>
      <c r="F202" s="115"/>
      <c r="G202" t="s">
        <v>419</v>
      </c>
    </row>
    <row r="203" spans="1:7" x14ac:dyDescent="0.15">
      <c r="A203" s="162"/>
      <c r="B203" s="162"/>
      <c r="C203" s="162"/>
      <c r="D203" s="172"/>
      <c r="E203" s="172"/>
      <c r="F203" s="104"/>
      <c r="G203" s="105" t="s">
        <v>360</v>
      </c>
    </row>
    <row r="204" spans="1:7" x14ac:dyDescent="0.15">
      <c r="A204" s="135" t="s">
        <v>454</v>
      </c>
      <c r="B204" s="147"/>
      <c r="C204" s="107" t="s">
        <v>362</v>
      </c>
      <c r="D204" s="107" t="s">
        <v>363</v>
      </c>
      <c r="E204" s="107" t="s">
        <v>364</v>
      </c>
      <c r="F204" s="108">
        <v>0</v>
      </c>
      <c r="G204" s="108">
        <v>500000</v>
      </c>
    </row>
    <row r="205" spans="1:7" x14ac:dyDescent="0.15">
      <c r="A205" s="135" t="s">
        <v>455</v>
      </c>
      <c r="B205" s="147"/>
      <c r="C205" s="107" t="s">
        <v>362</v>
      </c>
      <c r="D205" s="107" t="s">
        <v>371</v>
      </c>
      <c r="E205" s="107" t="s">
        <v>372</v>
      </c>
      <c r="F205" s="108">
        <v>739137</v>
      </c>
      <c r="G205" s="108">
        <v>18146040</v>
      </c>
    </row>
    <row r="206" spans="1:7" x14ac:dyDescent="0.15">
      <c r="A206" s="148"/>
      <c r="B206" s="149"/>
      <c r="C206" s="109" t="s">
        <v>365</v>
      </c>
      <c r="D206" s="109" t="s">
        <v>373</v>
      </c>
      <c r="E206" s="107" t="s">
        <v>372</v>
      </c>
      <c r="F206" s="107"/>
    </row>
    <row r="207" spans="1:7" x14ac:dyDescent="0.15">
      <c r="A207" s="131" t="s">
        <v>431</v>
      </c>
      <c r="B207" s="131"/>
      <c r="C207" s="107" t="s">
        <v>362</v>
      </c>
      <c r="D207" s="107" t="s">
        <v>371</v>
      </c>
      <c r="E207" s="107" t="s">
        <v>374</v>
      </c>
      <c r="F207" s="107"/>
      <c r="G207" s="110"/>
    </row>
    <row r="208" spans="1:7" x14ac:dyDescent="0.15">
      <c r="A208" s="131" t="s">
        <v>452</v>
      </c>
      <c r="B208" s="131"/>
      <c r="C208" s="107" t="s">
        <v>362</v>
      </c>
      <c r="D208" s="107" t="s">
        <v>371</v>
      </c>
      <c r="E208" s="107" t="s">
        <v>374</v>
      </c>
      <c r="F208" s="107"/>
      <c r="G208" s="110"/>
    </row>
    <row r="209" spans="1:7" x14ac:dyDescent="0.15">
      <c r="A209" s="162" t="s">
        <v>433</v>
      </c>
      <c r="B209" s="107" t="s">
        <v>375</v>
      </c>
      <c r="C209" s="107" t="s">
        <v>362</v>
      </c>
      <c r="D209" s="107" t="s">
        <v>371</v>
      </c>
      <c r="E209" s="107" t="s">
        <v>376</v>
      </c>
      <c r="F209" s="107"/>
      <c r="G209" s="110"/>
    </row>
    <row r="210" spans="1:7" x14ac:dyDescent="0.15">
      <c r="A210" s="162"/>
      <c r="B210" s="107" t="s">
        <v>377</v>
      </c>
      <c r="C210" s="107" t="s">
        <v>362</v>
      </c>
      <c r="D210" s="107"/>
      <c r="E210" s="107"/>
      <c r="F210" s="107"/>
      <c r="G210" s="110"/>
    </row>
    <row r="211" spans="1:7" x14ac:dyDescent="0.15">
      <c r="A211" s="162"/>
      <c r="B211" s="107" t="s">
        <v>378</v>
      </c>
      <c r="C211" s="107" t="s">
        <v>362</v>
      </c>
      <c r="D211" s="107"/>
      <c r="E211" s="107"/>
      <c r="F211" s="107"/>
      <c r="G211" s="110"/>
    </row>
    <row r="212" spans="1:7" x14ac:dyDescent="0.15">
      <c r="A212" s="162"/>
      <c r="B212" s="107" t="s">
        <v>379</v>
      </c>
      <c r="C212" s="107" t="s">
        <v>362</v>
      </c>
      <c r="D212" s="107"/>
      <c r="E212" s="107"/>
      <c r="F212" s="107"/>
      <c r="G212" s="110"/>
    </row>
    <row r="213" spans="1:7" x14ac:dyDescent="0.15">
      <c r="A213" s="162"/>
      <c r="B213" s="107" t="s">
        <v>380</v>
      </c>
      <c r="C213" s="107" t="s">
        <v>362</v>
      </c>
      <c r="D213" s="107" t="s">
        <v>371</v>
      </c>
      <c r="E213" s="107" t="s">
        <v>376</v>
      </c>
      <c r="F213" s="107"/>
      <c r="G213" s="110"/>
    </row>
    <row r="214" spans="1:7" x14ac:dyDescent="0.15">
      <c r="A214" s="162" t="s">
        <v>434</v>
      </c>
      <c r="B214" s="107" t="s">
        <v>409</v>
      </c>
      <c r="C214" s="107" t="s">
        <v>362</v>
      </c>
      <c r="D214" s="107" t="s">
        <v>371</v>
      </c>
      <c r="E214" s="107" t="s">
        <v>376</v>
      </c>
      <c r="F214" s="107"/>
      <c r="G214" s="110"/>
    </row>
    <row r="215" spans="1:7" x14ac:dyDescent="0.15">
      <c r="A215" s="162"/>
      <c r="B215" s="107" t="s">
        <v>417</v>
      </c>
      <c r="C215" s="107" t="s">
        <v>365</v>
      </c>
      <c r="D215" s="107"/>
      <c r="E215" s="107"/>
      <c r="F215" s="107"/>
      <c r="G215" s="110"/>
    </row>
    <row r="216" spans="1:7" x14ac:dyDescent="0.15">
      <c r="A216" s="162"/>
      <c r="B216" s="107" t="s">
        <v>418</v>
      </c>
      <c r="C216" s="107" t="s">
        <v>362</v>
      </c>
      <c r="D216" s="107" t="s">
        <v>371</v>
      </c>
      <c r="E216" s="107" t="s">
        <v>376</v>
      </c>
      <c r="F216" s="107"/>
      <c r="G216" s="110"/>
    </row>
    <row r="217" spans="1:7" x14ac:dyDescent="0.15">
      <c r="A217" s="162" t="s">
        <v>435</v>
      </c>
      <c r="B217" s="162"/>
      <c r="C217" s="107" t="s">
        <v>362</v>
      </c>
      <c r="D217" s="107"/>
      <c r="E217" s="107"/>
      <c r="F217" s="107"/>
      <c r="G217" s="114">
        <v>18646040</v>
      </c>
    </row>
    <row r="218" spans="1:7" x14ac:dyDescent="0.15">
      <c r="A218" s="162"/>
      <c r="B218" s="162"/>
      <c r="C218" s="107" t="s">
        <v>365</v>
      </c>
      <c r="D218" s="107"/>
      <c r="E218" s="107"/>
      <c r="F218" s="107"/>
      <c r="G218" s="114">
        <v>739137</v>
      </c>
    </row>
    <row r="219" spans="1:7" x14ac:dyDescent="0.15">
      <c r="A219"/>
      <c r="B219"/>
      <c r="C219"/>
      <c r="D219" s="103"/>
      <c r="E219" s="103"/>
      <c r="F219" s="103"/>
      <c r="G219" s="114">
        <v>19385177</v>
      </c>
    </row>
    <row r="220" spans="1:7" x14ac:dyDescent="0.15">
      <c r="A220" s="115"/>
      <c r="B220" s="115"/>
      <c r="C220" s="115"/>
      <c r="D220" s="115"/>
      <c r="E220" s="115"/>
      <c r="F220" s="115"/>
    </row>
    <row r="221" spans="1:7" x14ac:dyDescent="0.15">
      <c r="A221" s="134" t="s">
        <v>436</v>
      </c>
      <c r="B221" s="115"/>
      <c r="C221" s="115"/>
      <c r="D221" s="126"/>
      <c r="E221" s="126"/>
      <c r="F221" s="126"/>
      <c r="G221" s="116" t="s">
        <v>419</v>
      </c>
    </row>
    <row r="222" spans="1:7" x14ac:dyDescent="0.15">
      <c r="A222" s="161" t="s">
        <v>401</v>
      </c>
      <c r="B222" s="161"/>
      <c r="C222" s="106" t="s">
        <v>414</v>
      </c>
      <c r="D222" s="126"/>
      <c r="E222" s="126"/>
      <c r="F222" s="126"/>
      <c r="G222" s="117" t="s">
        <v>395</v>
      </c>
    </row>
    <row r="223" spans="1:7" x14ac:dyDescent="0.15">
      <c r="A223" s="162" t="s">
        <v>366</v>
      </c>
      <c r="B223" s="162"/>
      <c r="C223" s="107" t="s">
        <v>364</v>
      </c>
      <c r="D223" s="126"/>
      <c r="E223" s="126"/>
      <c r="F223" s="126"/>
      <c r="G223" s="119">
        <v>0</v>
      </c>
    </row>
    <row r="224" spans="1:7" x14ac:dyDescent="0.15">
      <c r="A224" s="168" t="s">
        <v>373</v>
      </c>
      <c r="B224" s="169"/>
      <c r="C224" s="118" t="s">
        <v>396</v>
      </c>
      <c r="D224" s="126"/>
      <c r="E224" s="126"/>
      <c r="F224" s="126"/>
      <c r="G224" s="119">
        <v>739137</v>
      </c>
    </row>
    <row r="225" spans="1:7" x14ac:dyDescent="0.15">
      <c r="A225" s="162" t="s">
        <v>363</v>
      </c>
      <c r="B225" s="162"/>
      <c r="C225" s="107" t="s">
        <v>364</v>
      </c>
      <c r="D225" s="126"/>
      <c r="E225" s="126"/>
      <c r="F225" s="126"/>
      <c r="G225" s="119">
        <v>500000</v>
      </c>
    </row>
    <row r="226" spans="1:7" x14ac:dyDescent="0.15">
      <c r="A226" s="159" t="s">
        <v>371</v>
      </c>
      <c r="B226" s="160"/>
      <c r="C226" s="107" t="s">
        <v>396</v>
      </c>
      <c r="D226" s="126"/>
      <c r="E226" s="126"/>
      <c r="F226" s="126"/>
      <c r="G226" s="119">
        <v>18146040</v>
      </c>
    </row>
    <row r="227" spans="1:7" x14ac:dyDescent="0.15">
      <c r="A227" s="159" t="s">
        <v>371</v>
      </c>
      <c r="B227" s="160"/>
      <c r="C227" s="107" t="s">
        <v>376</v>
      </c>
      <c r="D227" s="126"/>
      <c r="E227" s="126"/>
      <c r="F227" s="126"/>
      <c r="G227" s="119">
        <v>0</v>
      </c>
    </row>
    <row r="228" spans="1:7" x14ac:dyDescent="0.15">
      <c r="A228" s="159" t="s">
        <v>371</v>
      </c>
      <c r="B228" s="160"/>
      <c r="C228" s="107" t="s">
        <v>374</v>
      </c>
      <c r="D228" s="126"/>
      <c r="E228" s="126"/>
      <c r="F228" s="126"/>
      <c r="G228" s="119">
        <v>0</v>
      </c>
    </row>
    <row r="229" spans="1:7" x14ac:dyDescent="0.15">
      <c r="A229"/>
      <c r="B229"/>
      <c r="C229"/>
      <c r="D229" s="126"/>
      <c r="E229" s="120"/>
      <c r="F229" s="120"/>
      <c r="G229" s="119">
        <v>19385177</v>
      </c>
    </row>
    <row r="230" spans="1:7" x14ac:dyDescent="0.15">
      <c r="A230" s="121"/>
      <c r="B230" s="121"/>
      <c r="C230" s="121"/>
      <c r="D230" s="126"/>
      <c r="E230" s="120"/>
      <c r="F230" s="120"/>
      <c r="G230" s="128"/>
    </row>
    <row r="231" spans="1:7" x14ac:dyDescent="0.15">
      <c r="A231"/>
      <c r="B231"/>
      <c r="C231"/>
      <c r="E231" s="120"/>
      <c r="F231" s="120"/>
      <c r="G231" s="128"/>
    </row>
    <row r="232" spans="1:7" x14ac:dyDescent="0.15">
      <c r="A232" s="159" t="s">
        <v>437</v>
      </c>
      <c r="B232" s="160"/>
      <c r="C232" s="107" t="s">
        <v>362</v>
      </c>
      <c r="D232" s="126"/>
      <c r="E232" s="126"/>
      <c r="F232" s="126"/>
      <c r="G232" s="119">
        <v>0</v>
      </c>
    </row>
    <row r="233" spans="1:7" x14ac:dyDescent="0.15">
      <c r="A233" s="159" t="s">
        <v>437</v>
      </c>
      <c r="B233" s="160"/>
      <c r="C233" s="122" t="s">
        <v>365</v>
      </c>
      <c r="D233" s="126"/>
      <c r="E233" s="126"/>
      <c r="F233" s="126"/>
      <c r="G233" s="119">
        <v>58090</v>
      </c>
    </row>
    <row r="234" spans="1:7" x14ac:dyDescent="0.15">
      <c r="A234" s="159" t="s">
        <v>438</v>
      </c>
      <c r="B234" s="160"/>
      <c r="C234" s="107" t="s">
        <v>362</v>
      </c>
      <c r="D234" s="126"/>
      <c r="E234" s="126"/>
      <c r="F234" s="126"/>
      <c r="G234" s="123">
        <v>0</v>
      </c>
    </row>
    <row r="235" spans="1:7" x14ac:dyDescent="0.15">
      <c r="A235" s="159" t="s">
        <v>438</v>
      </c>
      <c r="B235" s="160"/>
      <c r="C235" s="122" t="s">
        <v>365</v>
      </c>
      <c r="D235" s="115"/>
      <c r="E235" s="115"/>
      <c r="F235" s="115"/>
      <c r="G235" s="123">
        <v>8.3000000000000004E-2</v>
      </c>
    </row>
    <row r="236" spans="1:7" x14ac:dyDescent="0.15">
      <c r="A236" s="159" t="s">
        <v>439</v>
      </c>
      <c r="B236" s="160"/>
      <c r="C236" s="107" t="s">
        <v>362</v>
      </c>
      <c r="D236" s="115"/>
      <c r="E236" s="115"/>
      <c r="F236" s="115"/>
      <c r="G236" s="123">
        <v>0</v>
      </c>
    </row>
    <row r="237" spans="1:7" x14ac:dyDescent="0.15">
      <c r="A237" s="159" t="s">
        <v>439</v>
      </c>
      <c r="B237" s="160"/>
      <c r="C237" s="122" t="s">
        <v>365</v>
      </c>
      <c r="D237" s="115"/>
      <c r="E237" s="115"/>
      <c r="F237" s="115"/>
      <c r="G237" s="123">
        <v>9.8000000000000004E-2</v>
      </c>
    </row>
    <row r="238" spans="1:7" x14ac:dyDescent="0.15">
      <c r="A238" s="115"/>
      <c r="B238" s="115"/>
      <c r="C238" s="115"/>
      <c r="D238" s="115"/>
      <c r="E238" s="115"/>
      <c r="F238" s="115"/>
      <c r="G238" s="128"/>
    </row>
    <row r="239" spans="1:7" x14ac:dyDescent="0.15">
      <c r="A239" s="134" t="s">
        <v>440</v>
      </c>
      <c r="B239" s="115"/>
      <c r="C239" s="115"/>
      <c r="D239" s="115"/>
      <c r="E239" s="115"/>
      <c r="F239" s="115"/>
      <c r="G239" s="128"/>
    </row>
    <row r="240" spans="1:7" x14ac:dyDescent="0.15">
      <c r="A240" s="161" t="s">
        <v>447</v>
      </c>
      <c r="B240" s="161"/>
      <c r="C240" s="106" t="s">
        <v>401</v>
      </c>
      <c r="D240" s="115"/>
      <c r="E240" s="115"/>
      <c r="F240" s="115"/>
      <c r="G240" s="105" t="s">
        <v>419</v>
      </c>
    </row>
    <row r="241" spans="1:7" x14ac:dyDescent="0.15">
      <c r="A241" s="159" t="s">
        <v>442</v>
      </c>
      <c r="B241" s="160"/>
      <c r="C241" s="107" t="s">
        <v>397</v>
      </c>
      <c r="D241" s="124"/>
      <c r="E241" s="115"/>
      <c r="F241" s="115"/>
      <c r="G241" s="125">
        <v>0</v>
      </c>
    </row>
    <row r="242" spans="1:7" x14ac:dyDescent="0.15">
      <c r="A242" s="159" t="s">
        <v>442</v>
      </c>
      <c r="B242" s="160"/>
      <c r="C242" s="107" t="s">
        <v>398</v>
      </c>
      <c r="D242" s="124"/>
      <c r="E242" s="115"/>
      <c r="F242" s="115"/>
      <c r="G242" s="125">
        <v>72435</v>
      </c>
    </row>
    <row r="243" spans="1:7" x14ac:dyDescent="0.15">
      <c r="A243" s="115"/>
      <c r="B243" s="115"/>
      <c r="C243" s="115"/>
      <c r="D243" s="115"/>
      <c r="E243" s="115"/>
      <c r="F243" s="115"/>
      <c r="G243" s="128"/>
    </row>
    <row r="244" spans="1:7" x14ac:dyDescent="0.15">
      <c r="A244" s="134" t="s">
        <v>443</v>
      </c>
      <c r="B244" s="115"/>
      <c r="C244" s="115"/>
      <c r="D244" s="115"/>
      <c r="E244" s="115"/>
      <c r="F244" s="115"/>
      <c r="G244" s="128"/>
    </row>
    <row r="245" spans="1:7" x14ac:dyDescent="0.15">
      <c r="A245" s="161" t="s">
        <v>447</v>
      </c>
      <c r="B245" s="161"/>
      <c r="C245" s="106" t="s">
        <v>401</v>
      </c>
      <c r="D245" s="115"/>
      <c r="E245" s="115"/>
      <c r="F245" s="115"/>
      <c r="G245" s="105" t="s">
        <v>419</v>
      </c>
    </row>
    <row r="246" spans="1:7" x14ac:dyDescent="0.15">
      <c r="A246" s="159" t="s">
        <v>448</v>
      </c>
      <c r="B246" s="160"/>
      <c r="C246" s="107" t="s">
        <v>399</v>
      </c>
      <c r="D246" s="115"/>
      <c r="E246" s="115"/>
      <c r="F246" s="115"/>
      <c r="G246" s="114"/>
    </row>
    <row r="247" spans="1:7" x14ac:dyDescent="0.15">
      <c r="A247" s="159" t="s">
        <v>448</v>
      </c>
      <c r="B247" s="160"/>
      <c r="C247" s="107" t="s">
        <v>400</v>
      </c>
      <c r="D247" s="115"/>
      <c r="E247" s="115"/>
      <c r="F247" s="115"/>
      <c r="G247" s="114"/>
    </row>
    <row r="249" spans="1:7" x14ac:dyDescent="0.15">
      <c r="A249" s="133" t="s">
        <v>456</v>
      </c>
      <c r="B249" s="126"/>
      <c r="C249" s="126"/>
      <c r="D249" s="126"/>
      <c r="E249" s="126"/>
      <c r="F249" s="126"/>
      <c r="G249" s="127"/>
    </row>
    <row r="250" spans="1:7" x14ac:dyDescent="0.15">
      <c r="A250" s="162" t="s">
        <v>422</v>
      </c>
      <c r="B250" s="162"/>
      <c r="C250" s="173" t="s">
        <v>357</v>
      </c>
      <c r="D250" s="171" t="s">
        <v>401</v>
      </c>
      <c r="E250" s="171" t="s">
        <v>402</v>
      </c>
      <c r="F250" s="115"/>
      <c r="G250" t="s">
        <v>420</v>
      </c>
    </row>
    <row r="251" spans="1:7" x14ac:dyDescent="0.15">
      <c r="A251" s="162"/>
      <c r="B251" s="162"/>
      <c r="C251" s="162"/>
      <c r="D251" s="172"/>
      <c r="E251" s="172"/>
      <c r="F251" s="104"/>
      <c r="G251" s="129" t="s">
        <v>360</v>
      </c>
    </row>
    <row r="252" spans="1:7" x14ac:dyDescent="0.15">
      <c r="A252" s="164" t="s">
        <v>450</v>
      </c>
      <c r="B252" s="166" t="s">
        <v>415</v>
      </c>
      <c r="C252" s="107" t="s">
        <v>362</v>
      </c>
      <c r="D252" s="107" t="s">
        <v>363</v>
      </c>
      <c r="E252" s="107" t="s">
        <v>364</v>
      </c>
      <c r="F252" s="107"/>
      <c r="G252" s="110"/>
    </row>
    <row r="253" spans="1:7" x14ac:dyDescent="0.15">
      <c r="A253" s="165"/>
      <c r="B253" s="167"/>
      <c r="C253" s="107" t="s">
        <v>365</v>
      </c>
      <c r="D253" s="107" t="s">
        <v>366</v>
      </c>
      <c r="E253" s="107" t="s">
        <v>364</v>
      </c>
      <c r="F253" s="107"/>
      <c r="G253" s="110"/>
    </row>
    <row r="254" spans="1:7" x14ac:dyDescent="0.15">
      <c r="A254" s="165"/>
      <c r="B254" s="166" t="s">
        <v>416</v>
      </c>
      <c r="C254" s="107" t="s">
        <v>362</v>
      </c>
      <c r="D254" s="107" t="s">
        <v>363</v>
      </c>
      <c r="E254" s="107" t="s">
        <v>364</v>
      </c>
      <c r="F254" s="107"/>
      <c r="G254" s="110"/>
    </row>
    <row r="255" spans="1:7" x14ac:dyDescent="0.15">
      <c r="A255" s="165"/>
      <c r="B255" s="167"/>
      <c r="C255" s="107" t="s">
        <v>365</v>
      </c>
      <c r="D255" s="107" t="s">
        <v>366</v>
      </c>
      <c r="E255" s="107" t="s">
        <v>364</v>
      </c>
      <c r="F255" s="107"/>
      <c r="G255" s="110"/>
    </row>
    <row r="256" spans="1:7" x14ac:dyDescent="0.15">
      <c r="A256" s="163" t="s">
        <v>446</v>
      </c>
      <c r="B256" s="163"/>
      <c r="C256" s="107" t="s">
        <v>362</v>
      </c>
      <c r="D256" s="107" t="s">
        <v>363</v>
      </c>
      <c r="E256" s="107" t="s">
        <v>364</v>
      </c>
      <c r="F256" s="107"/>
      <c r="G256" s="110"/>
    </row>
    <row r="257" spans="1:7" x14ac:dyDescent="0.15">
      <c r="A257" s="163" t="s">
        <v>396</v>
      </c>
      <c r="B257" s="163"/>
      <c r="C257" s="107" t="s">
        <v>362</v>
      </c>
      <c r="D257" s="107" t="s">
        <v>371</v>
      </c>
      <c r="E257" s="107" t="s">
        <v>372</v>
      </c>
      <c r="F257" s="107"/>
      <c r="G257" s="110"/>
    </row>
    <row r="258" spans="1:7" x14ac:dyDescent="0.15">
      <c r="A258" s="163" t="s">
        <v>431</v>
      </c>
      <c r="B258" s="163"/>
      <c r="C258" s="107" t="s">
        <v>362</v>
      </c>
      <c r="D258" s="107" t="s">
        <v>371</v>
      </c>
      <c r="E258" s="107" t="s">
        <v>374</v>
      </c>
      <c r="F258" s="107"/>
      <c r="G258" s="110"/>
    </row>
    <row r="259" spans="1:7" x14ac:dyDescent="0.15">
      <c r="A259" s="163" t="s">
        <v>452</v>
      </c>
      <c r="B259" s="163"/>
      <c r="C259" s="107" t="s">
        <v>362</v>
      </c>
      <c r="D259" s="107" t="s">
        <v>371</v>
      </c>
      <c r="E259" s="107" t="s">
        <v>374</v>
      </c>
      <c r="F259" s="107"/>
      <c r="G259" s="110"/>
    </row>
    <row r="260" spans="1:7" x14ac:dyDescent="0.15">
      <c r="A260" s="162" t="s">
        <v>433</v>
      </c>
      <c r="B260" s="107" t="s">
        <v>375</v>
      </c>
      <c r="C260" s="107" t="s">
        <v>362</v>
      </c>
      <c r="D260" s="107" t="s">
        <v>371</v>
      </c>
      <c r="E260" s="107" t="s">
        <v>376</v>
      </c>
      <c r="F260" s="107"/>
      <c r="G260" s="110"/>
    </row>
    <row r="261" spans="1:7" x14ac:dyDescent="0.15">
      <c r="A261" s="162"/>
      <c r="B261" s="107" t="s">
        <v>377</v>
      </c>
      <c r="C261" s="107" t="s">
        <v>362</v>
      </c>
      <c r="D261" s="107"/>
      <c r="E261" s="107"/>
      <c r="F261" s="107"/>
      <c r="G261" s="110"/>
    </row>
    <row r="262" spans="1:7" x14ac:dyDescent="0.15">
      <c r="A262" s="162"/>
      <c r="B262" s="107" t="s">
        <v>378</v>
      </c>
      <c r="C262" s="107" t="s">
        <v>362</v>
      </c>
      <c r="D262" s="107"/>
      <c r="E262" s="107"/>
      <c r="F262" s="107"/>
      <c r="G262" s="110"/>
    </row>
    <row r="263" spans="1:7" x14ac:dyDescent="0.15">
      <c r="A263" s="162"/>
      <c r="B263" s="107" t="s">
        <v>379</v>
      </c>
      <c r="C263" s="107" t="s">
        <v>362</v>
      </c>
      <c r="D263" s="107"/>
      <c r="E263" s="107"/>
      <c r="F263" s="107"/>
      <c r="G263" s="110"/>
    </row>
    <row r="264" spans="1:7" x14ac:dyDescent="0.15">
      <c r="A264" s="162"/>
      <c r="B264" s="107" t="s">
        <v>380</v>
      </c>
      <c r="C264" s="107" t="s">
        <v>362</v>
      </c>
      <c r="D264" s="107" t="s">
        <v>371</v>
      </c>
      <c r="E264" s="107" t="s">
        <v>376</v>
      </c>
      <c r="F264" s="107"/>
      <c r="G264" s="110"/>
    </row>
    <row r="265" spans="1:7" x14ac:dyDescent="0.15">
      <c r="A265" s="162" t="s">
        <v>434</v>
      </c>
      <c r="B265" s="107" t="s">
        <v>409</v>
      </c>
      <c r="C265" s="107" t="s">
        <v>362</v>
      </c>
      <c r="D265" s="107" t="s">
        <v>371</v>
      </c>
      <c r="E265" s="107" t="s">
        <v>376</v>
      </c>
      <c r="F265" s="107"/>
      <c r="G265" s="110"/>
    </row>
    <row r="266" spans="1:7" x14ac:dyDescent="0.15">
      <c r="A266" s="162"/>
      <c r="B266" s="107" t="s">
        <v>417</v>
      </c>
      <c r="C266" s="107" t="s">
        <v>365</v>
      </c>
      <c r="D266" s="107"/>
      <c r="E266" s="107"/>
      <c r="F266" s="107"/>
      <c r="G266" s="110"/>
    </row>
    <row r="267" spans="1:7" x14ac:dyDescent="0.15">
      <c r="A267" s="162"/>
      <c r="B267" s="107" t="s">
        <v>418</v>
      </c>
      <c r="C267" s="107" t="s">
        <v>362</v>
      </c>
      <c r="D267" s="107" t="s">
        <v>371</v>
      </c>
      <c r="E267" s="107" t="s">
        <v>376</v>
      </c>
      <c r="F267" s="107"/>
      <c r="G267" s="110"/>
    </row>
    <row r="268" spans="1:7" x14ac:dyDescent="0.15">
      <c r="A268" s="162" t="s">
        <v>435</v>
      </c>
      <c r="B268" s="162"/>
      <c r="C268" s="107" t="s">
        <v>362</v>
      </c>
      <c r="D268" s="107"/>
      <c r="E268" s="107"/>
      <c r="F268" s="107"/>
      <c r="G268" s="130">
        <v>0</v>
      </c>
    </row>
    <row r="269" spans="1:7" x14ac:dyDescent="0.15">
      <c r="A269" s="162"/>
      <c r="B269" s="162"/>
      <c r="C269" s="107" t="s">
        <v>365</v>
      </c>
      <c r="D269" s="107"/>
      <c r="E269" s="107"/>
      <c r="F269" s="107"/>
      <c r="G269" s="130">
        <v>0</v>
      </c>
    </row>
    <row r="270" spans="1:7" x14ac:dyDescent="0.15">
      <c r="A270"/>
      <c r="B270"/>
      <c r="C270"/>
      <c r="D270" s="103"/>
      <c r="E270" s="103"/>
      <c r="F270" s="103"/>
      <c r="G270" s="130">
        <v>0</v>
      </c>
    </row>
    <row r="271" spans="1:7" x14ac:dyDescent="0.15">
      <c r="A271" s="115"/>
      <c r="B271" s="115"/>
      <c r="C271" s="115"/>
      <c r="D271" s="115"/>
      <c r="E271" s="115"/>
      <c r="F271" s="115"/>
    </row>
    <row r="272" spans="1:7" x14ac:dyDescent="0.15">
      <c r="A272" s="134" t="s">
        <v>436</v>
      </c>
      <c r="B272" s="115"/>
      <c r="C272" s="115"/>
      <c r="D272" s="126"/>
      <c r="E272" s="126"/>
      <c r="F272" s="126"/>
    </row>
    <row r="273" spans="1:6" x14ac:dyDescent="0.15">
      <c r="A273" s="161" t="s">
        <v>401</v>
      </c>
      <c r="B273" s="161"/>
      <c r="C273" s="106" t="s">
        <v>414</v>
      </c>
      <c r="D273" s="126"/>
      <c r="E273" s="126"/>
      <c r="F273" s="126"/>
    </row>
    <row r="274" spans="1:6" x14ac:dyDescent="0.15">
      <c r="A274" s="162" t="s">
        <v>366</v>
      </c>
      <c r="B274" s="162"/>
      <c r="C274" s="107" t="s">
        <v>364</v>
      </c>
      <c r="D274" s="126"/>
      <c r="E274" s="126"/>
      <c r="F274" s="126"/>
    </row>
    <row r="275" spans="1:6" x14ac:dyDescent="0.15">
      <c r="A275" s="162" t="s">
        <v>363</v>
      </c>
      <c r="B275" s="162"/>
      <c r="C275" s="107" t="s">
        <v>364</v>
      </c>
      <c r="D275" s="126"/>
      <c r="E275" s="126"/>
      <c r="F275" s="126"/>
    </row>
    <row r="276" spans="1:6" x14ac:dyDescent="0.15">
      <c r="A276" s="159" t="s">
        <v>371</v>
      </c>
      <c r="B276" s="160"/>
      <c r="C276" s="107" t="s">
        <v>396</v>
      </c>
      <c r="D276" s="126"/>
      <c r="E276" s="126"/>
      <c r="F276" s="126"/>
    </row>
    <row r="277" spans="1:6" x14ac:dyDescent="0.15">
      <c r="A277" s="159" t="s">
        <v>371</v>
      </c>
      <c r="B277" s="160"/>
      <c r="C277" s="107" t="s">
        <v>376</v>
      </c>
      <c r="D277" s="126"/>
      <c r="E277" s="126"/>
      <c r="F277" s="126"/>
    </row>
    <row r="278" spans="1:6" x14ac:dyDescent="0.15">
      <c r="A278" s="159" t="s">
        <v>371</v>
      </c>
      <c r="B278" s="160"/>
      <c r="C278" s="107" t="s">
        <v>374</v>
      </c>
      <c r="D278" s="126"/>
      <c r="E278" s="126"/>
      <c r="F278" s="126"/>
    </row>
    <row r="279" spans="1:6" x14ac:dyDescent="0.15">
      <c r="A279"/>
      <c r="B279"/>
      <c r="C279"/>
      <c r="D279" s="126"/>
      <c r="E279" s="120"/>
      <c r="F279" s="120"/>
    </row>
    <row r="280" spans="1:6" x14ac:dyDescent="0.15">
      <c r="A280" s="121"/>
      <c r="B280" s="121"/>
      <c r="C280" s="121"/>
      <c r="D280" s="126"/>
      <c r="E280" s="120"/>
      <c r="F280" s="120"/>
    </row>
    <row r="281" spans="1:6" x14ac:dyDescent="0.15">
      <c r="A281"/>
      <c r="B281"/>
      <c r="C281"/>
      <c r="E281" s="120"/>
      <c r="F281" s="120"/>
    </row>
    <row r="282" spans="1:6" x14ac:dyDescent="0.15">
      <c r="A282" s="159" t="s">
        <v>437</v>
      </c>
      <c r="B282" s="160"/>
      <c r="C282" s="107" t="s">
        <v>362</v>
      </c>
      <c r="D282" s="126"/>
      <c r="E282" s="126"/>
      <c r="F282" s="126"/>
    </row>
    <row r="283" spans="1:6" x14ac:dyDescent="0.15">
      <c r="A283" s="159" t="s">
        <v>437</v>
      </c>
      <c r="B283" s="160"/>
      <c r="C283" s="122" t="s">
        <v>365</v>
      </c>
      <c r="D283" s="126"/>
      <c r="E283" s="126"/>
      <c r="F283" s="126"/>
    </row>
    <row r="284" spans="1:6" x14ac:dyDescent="0.15">
      <c r="A284" s="159" t="s">
        <v>438</v>
      </c>
      <c r="B284" s="160"/>
      <c r="C284" s="107" t="s">
        <v>362</v>
      </c>
      <c r="D284" s="126"/>
      <c r="E284" s="126"/>
      <c r="F284" s="126"/>
    </row>
    <row r="285" spans="1:6" x14ac:dyDescent="0.15">
      <c r="A285" s="159" t="s">
        <v>438</v>
      </c>
      <c r="B285" s="160"/>
      <c r="C285" s="122" t="s">
        <v>365</v>
      </c>
      <c r="D285" s="115"/>
      <c r="E285" s="115"/>
      <c r="F285" s="115"/>
    </row>
    <row r="286" spans="1:6" x14ac:dyDescent="0.15">
      <c r="A286" s="159" t="s">
        <v>439</v>
      </c>
      <c r="B286" s="160"/>
      <c r="C286" s="107" t="s">
        <v>362</v>
      </c>
      <c r="D286" s="115"/>
      <c r="E286" s="115"/>
      <c r="F286" s="115"/>
    </row>
    <row r="287" spans="1:6" x14ac:dyDescent="0.15">
      <c r="A287" s="159" t="s">
        <v>439</v>
      </c>
      <c r="B287" s="160"/>
      <c r="C287" s="122" t="s">
        <v>365</v>
      </c>
      <c r="D287" s="115"/>
      <c r="E287" s="115"/>
      <c r="F287" s="115"/>
    </row>
    <row r="288" spans="1:6" x14ac:dyDescent="0.15">
      <c r="A288" s="115"/>
      <c r="B288" s="115"/>
      <c r="C288" s="115"/>
      <c r="D288" s="115"/>
      <c r="E288" s="115"/>
      <c r="F288" s="115"/>
    </row>
    <row r="289" spans="1:6" x14ac:dyDescent="0.15">
      <c r="A289" s="134" t="s">
        <v>440</v>
      </c>
      <c r="B289" s="115"/>
      <c r="C289" s="115"/>
      <c r="D289" s="115"/>
      <c r="E289" s="115"/>
      <c r="F289" s="115"/>
    </row>
    <row r="290" spans="1:6" x14ac:dyDescent="0.15">
      <c r="A290" s="161" t="s">
        <v>447</v>
      </c>
      <c r="B290" s="161"/>
      <c r="C290" s="106" t="s">
        <v>401</v>
      </c>
      <c r="D290" s="115"/>
      <c r="E290" s="115"/>
      <c r="F290" s="115"/>
    </row>
    <row r="291" spans="1:6" x14ac:dyDescent="0.15">
      <c r="A291" s="159" t="s">
        <v>442</v>
      </c>
      <c r="B291" s="160"/>
      <c r="C291" s="107" t="s">
        <v>397</v>
      </c>
      <c r="D291" s="124"/>
      <c r="E291" s="115"/>
      <c r="F291" s="115"/>
    </row>
    <row r="292" spans="1:6" x14ac:dyDescent="0.15">
      <c r="A292" s="159" t="s">
        <v>442</v>
      </c>
      <c r="B292" s="160"/>
      <c r="C292" s="107" t="s">
        <v>398</v>
      </c>
      <c r="D292" s="124"/>
      <c r="E292" s="115"/>
      <c r="F292" s="115"/>
    </row>
    <row r="293" spans="1:6" x14ac:dyDescent="0.15">
      <c r="A293" s="115"/>
      <c r="B293" s="115"/>
      <c r="C293" s="115"/>
      <c r="D293" s="115"/>
      <c r="E293" s="115"/>
      <c r="F293" s="115"/>
    </row>
    <row r="294" spans="1:6" x14ac:dyDescent="0.15">
      <c r="A294" s="134" t="s">
        <v>443</v>
      </c>
      <c r="B294" s="115"/>
      <c r="C294" s="115"/>
      <c r="D294" s="115"/>
      <c r="E294" s="115"/>
      <c r="F294" s="115"/>
    </row>
    <row r="295" spans="1:6" x14ac:dyDescent="0.15">
      <c r="A295" s="161" t="s">
        <v>447</v>
      </c>
      <c r="B295" s="161"/>
      <c r="C295" s="106" t="s">
        <v>401</v>
      </c>
      <c r="D295" s="115"/>
      <c r="E295" s="115"/>
      <c r="F295" s="115"/>
    </row>
    <row r="296" spans="1:6" x14ac:dyDescent="0.15">
      <c r="A296" s="159" t="s">
        <v>448</v>
      </c>
      <c r="B296" s="160"/>
      <c r="C296" s="107" t="s">
        <v>399</v>
      </c>
      <c r="D296" s="115"/>
      <c r="E296" s="115"/>
      <c r="F296" s="115"/>
    </row>
    <row r="297" spans="1:6" x14ac:dyDescent="0.15">
      <c r="A297" s="159" t="s">
        <v>448</v>
      </c>
      <c r="B297" s="160"/>
      <c r="C297" s="107" t="s">
        <v>400</v>
      </c>
      <c r="D297" s="115"/>
      <c r="E297" s="115"/>
      <c r="F297" s="115"/>
    </row>
  </sheetData>
  <mergeCells count="158">
    <mergeCell ref="E3:E4"/>
    <mergeCell ref="A37:B37"/>
    <mergeCell ref="A38:B38"/>
    <mergeCell ref="A41:B41"/>
    <mergeCell ref="A34:B35"/>
    <mergeCell ref="A3:B4"/>
    <mergeCell ref="C250:C251"/>
    <mergeCell ref="D250:D251"/>
    <mergeCell ref="E250:E251"/>
    <mergeCell ref="C152:C153"/>
    <mergeCell ref="D152:D153"/>
    <mergeCell ref="E152:E153"/>
    <mergeCell ref="C202:C203"/>
    <mergeCell ref="D202:D203"/>
    <mergeCell ref="E202:E203"/>
    <mergeCell ref="A159:B159"/>
    <mergeCell ref="A160:B160"/>
    <mergeCell ref="C102:C103"/>
    <mergeCell ref="D102:D103"/>
    <mergeCell ref="E102:E103"/>
    <mergeCell ref="E47:E48"/>
    <mergeCell ref="C47:C48"/>
    <mergeCell ref="D47:D48"/>
    <mergeCell ref="C3:C4"/>
    <mergeCell ref="D3:D4"/>
    <mergeCell ref="A64:A68"/>
    <mergeCell ref="A69:B70"/>
    <mergeCell ref="A74:B74"/>
    <mergeCell ref="A75:B75"/>
    <mergeCell ref="A76:B76"/>
    <mergeCell ref="A77:B77"/>
    <mergeCell ref="A59:A63"/>
    <mergeCell ref="A42:B42"/>
    <mergeCell ref="A43:B43"/>
    <mergeCell ref="A47:B48"/>
    <mergeCell ref="A87:B87"/>
    <mergeCell ref="A88:B88"/>
    <mergeCell ref="A89:B89"/>
    <mergeCell ref="A92:B92"/>
    <mergeCell ref="A93:B93"/>
    <mergeCell ref="A94:B94"/>
    <mergeCell ref="A78:B78"/>
    <mergeCell ref="A79:B79"/>
    <mergeCell ref="A80:B80"/>
    <mergeCell ref="A84:B84"/>
    <mergeCell ref="A85:B85"/>
    <mergeCell ref="A86:B86"/>
    <mergeCell ref="A108:B108"/>
    <mergeCell ref="A109:B109"/>
    <mergeCell ref="A110:B110"/>
    <mergeCell ref="A111:B111"/>
    <mergeCell ref="A112:A116"/>
    <mergeCell ref="A117:A119"/>
    <mergeCell ref="A97:B97"/>
    <mergeCell ref="A98:B98"/>
    <mergeCell ref="A99:B99"/>
    <mergeCell ref="A102:B103"/>
    <mergeCell ref="A104:A107"/>
    <mergeCell ref="B104:B105"/>
    <mergeCell ref="B106:B107"/>
    <mergeCell ref="A130:B130"/>
    <mergeCell ref="A134:B134"/>
    <mergeCell ref="A135:B135"/>
    <mergeCell ref="A136:B136"/>
    <mergeCell ref="A137:B137"/>
    <mergeCell ref="A138:B138"/>
    <mergeCell ref="A120:B121"/>
    <mergeCell ref="A125:B125"/>
    <mergeCell ref="A126:B126"/>
    <mergeCell ref="A127:B127"/>
    <mergeCell ref="A128:B128"/>
    <mergeCell ref="A129:B129"/>
    <mergeCell ref="A149:B149"/>
    <mergeCell ref="A152:B153"/>
    <mergeCell ref="A154:A157"/>
    <mergeCell ref="B154:B155"/>
    <mergeCell ref="B156:B157"/>
    <mergeCell ref="A158:B158"/>
    <mergeCell ref="A139:B139"/>
    <mergeCell ref="A142:B142"/>
    <mergeCell ref="A143:B143"/>
    <mergeCell ref="A144:B144"/>
    <mergeCell ref="A147:B147"/>
    <mergeCell ref="A148:B148"/>
    <mergeCell ref="A177:B177"/>
    <mergeCell ref="A178:B178"/>
    <mergeCell ref="A179:B179"/>
    <mergeCell ref="A180:B180"/>
    <mergeCell ref="A184:B184"/>
    <mergeCell ref="A185:B185"/>
    <mergeCell ref="A161:B161"/>
    <mergeCell ref="A162:A166"/>
    <mergeCell ref="A167:A169"/>
    <mergeCell ref="A170:B171"/>
    <mergeCell ref="A175:B175"/>
    <mergeCell ref="A176:B176"/>
    <mergeCell ref="A194:B194"/>
    <mergeCell ref="A197:B197"/>
    <mergeCell ref="A198:B198"/>
    <mergeCell ref="A199:B199"/>
    <mergeCell ref="A202:B203"/>
    <mergeCell ref="A186:B186"/>
    <mergeCell ref="A187:B187"/>
    <mergeCell ref="A188:B188"/>
    <mergeCell ref="A189:B189"/>
    <mergeCell ref="A192:B192"/>
    <mergeCell ref="A193:B193"/>
    <mergeCell ref="A225:B225"/>
    <mergeCell ref="A226:B226"/>
    <mergeCell ref="A227:B227"/>
    <mergeCell ref="A228:B228"/>
    <mergeCell ref="A232:B232"/>
    <mergeCell ref="A233:B233"/>
    <mergeCell ref="A209:A213"/>
    <mergeCell ref="A214:A216"/>
    <mergeCell ref="A217:B218"/>
    <mergeCell ref="A222:B222"/>
    <mergeCell ref="A223:B223"/>
    <mergeCell ref="A224:B224"/>
    <mergeCell ref="A242:B242"/>
    <mergeCell ref="A245:B245"/>
    <mergeCell ref="A246:B246"/>
    <mergeCell ref="A247:B247"/>
    <mergeCell ref="A250:B251"/>
    <mergeCell ref="A252:A255"/>
    <mergeCell ref="B252:B253"/>
    <mergeCell ref="B254:B255"/>
    <mergeCell ref="A234:B234"/>
    <mergeCell ref="A235:B235"/>
    <mergeCell ref="A236:B236"/>
    <mergeCell ref="A237:B237"/>
    <mergeCell ref="A240:B240"/>
    <mergeCell ref="A241:B241"/>
    <mergeCell ref="A268:B269"/>
    <mergeCell ref="A273:B273"/>
    <mergeCell ref="A274:B274"/>
    <mergeCell ref="A275:B275"/>
    <mergeCell ref="A276:B276"/>
    <mergeCell ref="A277:B277"/>
    <mergeCell ref="A256:B256"/>
    <mergeCell ref="A257:B257"/>
    <mergeCell ref="A258:B258"/>
    <mergeCell ref="A259:B259"/>
    <mergeCell ref="A260:A264"/>
    <mergeCell ref="A265:A267"/>
    <mergeCell ref="A297:B297"/>
    <mergeCell ref="A287:B287"/>
    <mergeCell ref="A290:B290"/>
    <mergeCell ref="A291:B291"/>
    <mergeCell ref="A292:B292"/>
    <mergeCell ref="A295:B295"/>
    <mergeCell ref="A296:B296"/>
    <mergeCell ref="A278:B278"/>
    <mergeCell ref="A282:B282"/>
    <mergeCell ref="A283:B283"/>
    <mergeCell ref="A284:B284"/>
    <mergeCell ref="A285:B285"/>
    <mergeCell ref="A286:B286"/>
  </mergeCells>
  <phoneticPr fontId="4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附属明細書　目次</vt:lpstr>
      <vt:lpstr>１．①有形固定資産の明細 (公営企業含む)</vt:lpstr>
      <vt:lpstr>１．①有形固定資産の明細（会計ごと）</vt:lpstr>
      <vt:lpstr>２．②有形固定資産に係る行政目的別の明細（公営企業含まない）</vt:lpstr>
      <vt:lpstr>３．③投資及び出資金の明細</vt:lpstr>
      <vt:lpstr>４．④基金の明細</vt:lpstr>
      <vt:lpstr>５．⑤貸付金の明細</vt:lpstr>
      <vt:lpstr>６．⑥長期延滞債権の明細</vt:lpstr>
      <vt:lpstr>Sheet1</vt:lpstr>
      <vt:lpstr>６．⑦未収金の明細</vt:lpstr>
      <vt:lpstr>７．地方債の明細</vt:lpstr>
      <vt:lpstr>８．⑤引当金の明細　</vt:lpstr>
      <vt:lpstr>９．補助金等の明細</vt:lpstr>
      <vt:lpstr>10.財源の明細</vt:lpstr>
      <vt:lpstr>11.財源情報の明細</vt:lpstr>
      <vt:lpstr>12.資金の明細</vt:lpstr>
      <vt:lpstr>'１．①有形固定資産の明細 (公営企業含む)'!Print_Area</vt:lpstr>
      <vt:lpstr>'１．①有形固定資産の明細（会計ごと）'!Print_Area</vt:lpstr>
      <vt:lpstr>'10.財源の明細'!Print_Area</vt:lpstr>
      <vt:lpstr>'11.財源情報の明細'!Print_Area</vt:lpstr>
      <vt:lpstr>'３．③投資及び出資金の明細'!Print_Area</vt:lpstr>
      <vt:lpstr>'５．⑤貸付金の明細'!Print_Area</vt:lpstr>
      <vt:lpstr>'６．⑥長期延滞債権の明細'!Print_Area</vt:lpstr>
      <vt:lpstr>'６．⑦未収金の明細'!Print_Area</vt:lpstr>
      <vt:lpstr>'７．地方債の明細'!Print_Area</vt:lpstr>
      <vt:lpstr>'８．⑤引当金の明細　'!Print_Area</vt:lpstr>
      <vt:lpstr>'９．補助金等の明細'!Print_Area</vt:lpstr>
      <vt:lpstr>'10.財源の明細'!Print_Titles</vt:lpstr>
      <vt:lpstr>'６．⑥長期延滞債権の明細'!Print_Titles</vt:lpstr>
      <vt:lpstr>'６．⑦未収金の明細'!Print_Titles</vt:lpstr>
      <vt:lpstr>'９．補助金等の明細'!Print_Titles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yamanaka</dc:creator>
  <cp:lastModifiedBy>弥生 豊泉</cp:lastModifiedBy>
  <cp:lastPrinted>2026-03-26T14:04:05Z</cp:lastPrinted>
  <dcterms:created xsi:type="dcterms:W3CDTF">2017-08-14T22:40:29Z</dcterms:created>
  <dcterms:modified xsi:type="dcterms:W3CDTF">2026-03-26T14:04:15Z</dcterms:modified>
</cp:coreProperties>
</file>