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61B2FBF6-34C3-4098-AEA6-45F9D0B93B84}" xr6:coauthVersionLast="47" xr6:coauthVersionMax="47" xr10:uidLastSave="{00000000-0000-0000-0000-000000000000}"/>
  <bookViews>
    <workbookView xWindow="-120" yWindow="-120" windowWidth="29040" windowHeight="15720" tabRatio="83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<sst xmlns="http://schemas.openxmlformats.org/spreadsheetml/2006/main" count="1073" uniqueCount="565">
  <si>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</si>
  <si>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</si>
  <si>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</si>
  <si>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</si>
  <si>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</si>
  <si>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</si>
  <si>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</si>
  <si>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</si>
  <si>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</si>
  <si>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</si>
  <si>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</si>
  <si>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</si>
  <si>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</si>
  <si>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</si>
  <si>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</si>
  <si>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</si>
  <si>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</si>
  <si>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</si>
  <si>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</si>
  <si>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</si>
  <si>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</si>
  <si>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</si>
  <si>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</si>
  <si>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</si>
  <si>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</si>
  <si>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</si>
  <si>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</si>
  <si>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</si>
  <si>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</si>
  <si>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</si>
  <si>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</si>
  <si>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</si>
  <si>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</si>
  <si>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</si>
  <si>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</si>
  <si>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</si>
  <si>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</si>
  <si>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</si>
  <si>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</si>
  <si>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</si>
  <si>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</si>
  <si>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</si>
  <si>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</si>
  <si>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</si>
  <si>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</si>
  <si>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</si>
  <si>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</si>
  <si>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</si>
  <si>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</si>
  <si>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</si>
  <si>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</si>
  <si>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</si>
  <si>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</si>
  <si>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</si>
  <si>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</si>
  <si>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</si>
  <si>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</si>
  <si>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</si>
  <si>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</si>
  <si>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</si>
  <si>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</si>
  <si>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</si>
  <si>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</si>
  <si>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</si>
  <si>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</si>
  <si>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</si>
  <si>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</si>
  <si>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</si>
  <si>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</si>
  <si>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</si>
  <si>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</si>
  <si>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</si>
  <si>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</si>
  <si>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</si>
  <si>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</si>
  <si>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</si>
  <si>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</si>
  <si>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</si>
  <si>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</si>
  <si>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</si>
  <si>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</si>
  <si>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</si>
  <si>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</si>
  <si>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</si>
  <si>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</si>
  <si>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</si>
  <si>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</si>
  <si>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</si>
  <si>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</si>
  <si>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</si>
  <si>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</si>
  <si>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</si>
  <si>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</si>
  <si>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</si>
  <si>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茂原市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</si>
  <si>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</si>
  <si>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</si>
  <si>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</si>
  <si>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</si>
  <si>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</si>
  <si>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</si>
  <si>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</si>
  <si>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</si>
  <si>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</si>
  <si>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</si>
  <si>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</si>
  <si>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</si>
  <si>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</si>
  <si>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</si>
  <si>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</si>
  <si>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</si>
  <si>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</si>
  <si>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</si>
  <si>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</si>
  <si>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</si>
  <si>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</si>
  <si>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</si>
  <si>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</si>
  <si>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</si>
  <si>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</si>
  <si>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</si>
  <si>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</si>
  <si>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</si>
  <si>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</si>
  <si>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</si>
  <si>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</si>
  <si>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</si>
  <si>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</si>
  <si>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</si>
  <si>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</si>
  <si>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</si>
  <si>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</si>
  <si>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</si>
  <si>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</si>
  <si>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</si>
  <si>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</si>
  <si>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</si>
  <si>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</si>
  <si>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</si>
  <si>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</si>
  <si>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</si>
  <si>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</si>
  <si>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</si>
  <si>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</si>
  <si>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</si>
  <si>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</si>
  <si>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</si>
  <si>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</si>
  <si>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</si>
  <si>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</si>
  <si>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</si>
  <si>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</si>
  <si>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</si>
  <si>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</si>
  <si>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</si>
  <si>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</si>
  <si>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</si>
  <si>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</si>
  <si>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</si>
  <si>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</si>
  <si>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</si>
  <si>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</si>
  <si>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</si>
  <si>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</si>
  <si>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</si>
  <si>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</si>
  <si>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</si>
  <si>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</si>
  <si>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</si>
  <si>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</si>
  <si>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</si>
  <si>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</si>
  <si>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</si>
  <si>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</si>
  <si>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</si>
  <si>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</si>
  <si>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</si>
  <si>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</si>
  <si>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</si>
  <si>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</si>
  <si>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</si>
  <si>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</si>
  <si>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</si>
  <si>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</si>
  <si>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</si>
  <si>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</si>
  <si>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</si>
  <si>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</si>
  <si>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</si>
  <si>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</si>
  <si>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</si>
  <si>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</si>
  <si>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</si>
  <si>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</si>
  <si>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</si>
  <si>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</si>
  <si>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</si>
  <si>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</si>
  <si>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</si>
  <si>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</si>
  <si>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</si>
  <si>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</si>
  <si>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</si>
  <si>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千葉県茂原市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</si>
  <si>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</si>
  <si>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</si>
  <si>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</si>
  <si>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</si>
  <si>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</si>
  <si>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</si>
  <si>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</si>
  <si>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</si>
  <si>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</si>
  <si>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</si>
  <si>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</si>
  <si>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</si>
  <si>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</si>
  <si>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</si>
  <si>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</si>
  <si>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</si>
  <si>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</si>
  <si>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</si>
  <si>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</si>
  <si>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</si>
  <si>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</si>
  <si>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</si>
  <si>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</si>
  <si>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</si>
  <si>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</si>
  <si>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</si>
  <si>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</si>
  <si>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</si>
  <si>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</si>
  <si>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</si>
  <si>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</si>
  <si>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</si>
  <si>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</si>
  <si>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</si>
  <si>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</si>
  <si>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</si>
  <si>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</si>
  <si>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</si>
  <si>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</si>
  <si>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</si>
  <si>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</si>
  <si>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</si>
  <si>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</si>
  <si>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</si>
  <si>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</si>
  <si>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</si>
  <si>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</si>
  <si>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</si>
  <si>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</si>
  <si>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</si>
  <si>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</si>
  <si>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</si>
  <si>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</si>
  <si>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</si>
  <si>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</si>
  <si>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</si>
  <si>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</si>
  <si>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</si>
  <si>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</si>
  <si>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</si>
  <si>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</si>
  <si>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</si>
  <si>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</si>
  <si>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</si>
  <si>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</si>
  <si>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</si>
  <si>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</si>
  <si>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</si>
  <si>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</si>
  <si>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</si>
  <si>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</si>
  <si>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</si>
  <si>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</si>
  <si>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</si>
  <si>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</si>
  <si>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</si>
  <si>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</si>
  <si>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</si>
  <si>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</si>
  <si>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</si>
  <si>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</si>
  <si>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</si>
  <si>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</si>
  <si>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</si>
  <si>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</si>
  <si>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</si>
  <si>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</si>
  <si>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</si>
  <si>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</si>
  <si>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</si>
  <si>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</si>
  <si>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</si>
  <si>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</si>
  <si>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</si>
  <si>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</si>
  <si>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</si>
  <si>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</si>
  <si>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</si>
  <si>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</si>
  <si>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</si>
  <si>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</si>
  <si>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</si>
  <si>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</si>
  <si>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</si>
  <si>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</si>
  <si>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</si>
  <si>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</si>
  <si>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</si>
  <si>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</si>
  <si>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</si>
  <si>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</si>
  <si>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</si>
  <si>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</si>
  <si>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</si>
  <si>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</si>
  <si>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</si>
  <si>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</si>
  <si>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</si>
  <si>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</si>
  <si>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</si>
  <si>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</si>
  <si>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</si>
  <si>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</si>
  <si>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</si>
  <si>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</si>
  <si>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</si>
  <si>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</si>
  <si>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</si>
  <si>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</si>
  <si>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</si>
  <si>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</si>
  <si>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</si>
  <si>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</si>
  <si>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</si>
  <si>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</si>
  <si>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</si>
  <si>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</si>
  <si>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</si>
  <si>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</si>
  <si>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</si>
  <si>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</si>
  <si>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</si>
  <si>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</si>
  <si>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</si>
  <si>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</si>
  <si>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</si>
  <si>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</si>
  <si>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</si>
  <si>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</si>
  <si>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</si>
  <si>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千葉県茂原市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</si>
  <si>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</si>
  <si>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</si>
  <si>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</si>
  <si>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</si>
  <si>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</si>
  <si>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</si>
  <si>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</si>
  <si>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</si>
  <si>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</si>
  <si>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</si>
  <si>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</si>
  <si>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</si>
  <si>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</si>
  <si>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</si>
  <si>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</si>
  <si>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</si>
  <si>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</si>
  <si>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</si>
  <si>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</si>
  <si>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</si>
  <si>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</si>
  <si>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</si>
  <si>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</si>
  <si>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</si>
  <si>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</si>
  <si>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</si>
  <si>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</si>
  <si>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</si>
  <si>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</si>
  <si>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</si>
  <si>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</si>
  <si>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</si>
  <si>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</si>
  <si>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</si>
  <si>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</si>
  <si>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</si>
  <si>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駐車場事業会計</t>
    <phoneticPr fontId="5"/>
  </si>
  <si>
    <t>下水道事業会計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</si>
  <si>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</si>
  <si>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</si>
  <si>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</si>
  <si>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</si>
  <si>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</si>
  <si>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</si>
  <si>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</si>
  <si>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</si>
  <si>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</si>
  <si>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</si>
  <si>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</si>
  <si>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</si>
  <si>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</si>
  <si>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</si>
  <si>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</si>
  <si>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</si>
  <si>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</si>
  <si>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</si>
  <si>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</si>
  <si>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</si>
  <si>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</si>
  <si>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</si>
  <si>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</si>
  <si>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</si>
  <si>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</si>
  <si>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</si>
  <si>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</si>
  <si>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</si>
  <si>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</si>
  <si>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</si>
  <si>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</si>
  <si>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</si>
  <si>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</si>
  <si>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</si>
  <si>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</si>
  <si>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</si>
  <si>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</si>
  <si>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</si>
  <si>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</si>
  <si>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</si>
  <si>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</si>
  <si>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</si>
  <si>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</si>
  <si>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</si>
  <si>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</si>
  <si>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</si>
  <si>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</si>
  <si>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</si>
  <si>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</si>
  <si>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</si>
  <si>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</si>
  <si>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</si>
  <si>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</si>
  <si>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</si>
  <si>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</si>
  <si>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</si>
  <si>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</si>
  <si>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</si>
  <si>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</si>
  <si>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</si>
  <si>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</si>
  <si>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</si>
  <si>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</si>
  <si>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</si>
  <si>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</si>
  <si>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</si>
  <si>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</si>
  <si>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</si>
  <si>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</si>
  <si>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</si>
  <si>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</si>
  <si>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</si>
  <si>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</si>
  <si>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</si>
  <si>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</si>
  <si>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</si>
  <si>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</si>
  <si>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</si>
  <si>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</si>
  <si>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</si>
  <si>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</si>
  <si>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</si>
  <si>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</si>
  <si>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</si>
  <si>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</si>
  <si>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</si>
  <si>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</si>
  <si>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</si>
  <si>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</si>
  <si>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</si>
  <si>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</si>
  <si>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</si>
  <si>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</si>
  <si>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</si>
  <si>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</si>
  <si>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</si>
  <si>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</si>
  <si>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</si>
  <si>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</si>
  <si>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</si>
  <si>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</si>
  <si>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</si>
  <si>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</si>
  <si>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</si>
  <si>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</si>
  <si>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</si>
  <si>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</si>
  <si>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</si>
  <si>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</si>
  <si>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</si>
  <si>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</si>
  <si>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</si>
  <si>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</si>
  <si>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</si>
  <si>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</si>
  <si>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</si>
  <si>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</si>
  <si>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</si>
  <si>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</si>
  <si>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</si>
  <si>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</si>
  <si>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</si>
  <si>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</si>
  <si>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</si>
  <si>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</si>
  <si>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</si>
  <si>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</si>
  <si>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</si>
  <si>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</si>
  <si>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</si>
  <si>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</si>
  <si>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</si>
  <si>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</si>
  <si>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</si>
  <si>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</si>
  <si>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</si>
  <si>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</si>
  <si>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11.23</t>
  </si>
  <si>
    <t>▲ 6.48</t>
  </si>
  <si>
    <t>▲ 3.68</t>
  </si>
  <si>
    <t>▲ 1.80</t>
  </si>
  <si>
    <t>一般会計</t>
  </si>
  <si>
    <t>下水道事業会計</t>
  </si>
  <si>
    <t>介護保険事業会計</t>
  </si>
  <si>
    <t>国民健康保険事業会計</t>
  </si>
  <si>
    <t>後期高齢者医療事業会計</t>
  </si>
  <si>
    <t>駐車場事業会計</t>
  </si>
  <si>
    <t>農業集落排水事業会計</t>
  </si>
  <si>
    <t>その他会計（赤字）</t>
  </si>
  <si>
    <t>その他会計（黒字）</t>
  </si>
  <si>
    <t>R02</t>
    <phoneticPr fontId="5"/>
  </si>
  <si>
    <t>R03</t>
    <phoneticPr fontId="5"/>
  </si>
  <si>
    <t>R04</t>
    <phoneticPr fontId="5"/>
  </si>
  <si>
    <t>R05</t>
    <phoneticPr fontId="5"/>
  </si>
  <si>
    <t>R06</t>
    <phoneticPr fontId="5"/>
  </si>
  <si>
    <t>長生郡市広域市町村圏組合（一般会計）</t>
    <rPh sb="0" eb="2">
      <t>チョウセイ</t>
    </rPh>
    <rPh sb="2" eb="3">
      <t>グン</t>
    </rPh>
    <rPh sb="3" eb="4">
      <t>シ</t>
    </rPh>
    <rPh sb="4" eb="6">
      <t>コウイキ</t>
    </rPh>
    <rPh sb="6" eb="9">
      <t>シチョウソン</t>
    </rPh>
    <rPh sb="9" eb="10">
      <t>ケン</t>
    </rPh>
    <rPh sb="10" eb="12">
      <t>クミアイ</t>
    </rPh>
    <rPh sb="13" eb="15">
      <t>イッパン</t>
    </rPh>
    <rPh sb="15" eb="17">
      <t>カイケイ</t>
    </rPh>
    <phoneticPr fontId="2"/>
  </si>
  <si>
    <t>長生郡市広域市町村圏組合（火葬場・斎場事業会計）</t>
    <rPh sb="0" eb="2">
      <t>チョウセイ</t>
    </rPh>
    <rPh sb="2" eb="3">
      <t>グン</t>
    </rPh>
    <rPh sb="3" eb="4">
      <t>シ</t>
    </rPh>
    <rPh sb="4" eb="6">
      <t>コウイキ</t>
    </rPh>
    <rPh sb="6" eb="9">
      <t>シチョウソン</t>
    </rPh>
    <rPh sb="9" eb="10">
      <t>ケン</t>
    </rPh>
    <rPh sb="10" eb="12">
      <t>クミアイ</t>
    </rPh>
    <rPh sb="13" eb="16">
      <t>カソウバ</t>
    </rPh>
    <rPh sb="17" eb="19">
      <t>サイジョウ</t>
    </rPh>
    <rPh sb="19" eb="21">
      <t>ジギョウ</t>
    </rPh>
    <rPh sb="21" eb="23">
      <t>カイケイ</t>
    </rPh>
    <phoneticPr fontId="2"/>
  </si>
  <si>
    <t>長生郡市広域市町村圏組合（病院事業会計）</t>
    <rPh sb="0" eb="3">
      <t>チョウセイグン</t>
    </rPh>
    <rPh sb="3" eb="4">
      <t>シ</t>
    </rPh>
    <rPh sb="4" eb="6">
      <t>コウイキ</t>
    </rPh>
    <rPh sb="6" eb="9">
      <t>シチョウソン</t>
    </rPh>
    <rPh sb="9" eb="10">
      <t>ケン</t>
    </rPh>
    <rPh sb="10" eb="12">
      <t>クミアイ</t>
    </rPh>
    <rPh sb="13" eb="15">
      <t>ビョウイン</t>
    </rPh>
    <rPh sb="15" eb="17">
      <t>ジギョウ</t>
    </rPh>
    <rPh sb="17" eb="19">
      <t>カイケイ</t>
    </rPh>
    <phoneticPr fontId="2"/>
  </si>
  <si>
    <t>長生郡市広域市町村圏組合（水道事業会計）</t>
    <rPh sb="0" eb="3">
      <t>チョウセイグン</t>
    </rPh>
    <rPh sb="3" eb="4">
      <t>シ</t>
    </rPh>
    <rPh sb="4" eb="6">
      <t>コウイキ</t>
    </rPh>
    <rPh sb="6" eb="9">
      <t>シチョウソン</t>
    </rPh>
    <rPh sb="9" eb="10">
      <t>ケン</t>
    </rPh>
    <rPh sb="10" eb="12">
      <t>クミアイ</t>
    </rPh>
    <rPh sb="13" eb="15">
      <t>スイドウ</t>
    </rPh>
    <rPh sb="15" eb="17">
      <t>ジギョウ</t>
    </rPh>
    <rPh sb="17" eb="19">
      <t>カイケイ</t>
    </rPh>
    <phoneticPr fontId="2"/>
  </si>
  <si>
    <t>九十九里地域水道企業団（水道用水供給事業会計）</t>
    <rPh sb="0" eb="4">
      <t>クジュウクリ</t>
    </rPh>
    <rPh sb="4" eb="6">
      <t>チイキ</t>
    </rPh>
    <rPh sb="6" eb="8">
      <t>スイドウ</t>
    </rPh>
    <rPh sb="8" eb="10">
      <t>キギョウ</t>
    </rPh>
    <rPh sb="10" eb="11">
      <t>ダン</t>
    </rPh>
    <rPh sb="12" eb="14">
      <t>スイドウ</t>
    </rPh>
    <rPh sb="14" eb="15">
      <t>ヨウ</t>
    </rPh>
    <rPh sb="15" eb="16">
      <t>スイ</t>
    </rPh>
    <rPh sb="16" eb="18">
      <t>キョウキュウ</t>
    </rPh>
    <rPh sb="18" eb="20">
      <t>ジギョウ</t>
    </rPh>
    <rPh sb="20" eb="22">
      <t>カイケイ</t>
    </rPh>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</si>
  <si>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</si>
  <si>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</si>
  <si>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</si>
  <si>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</si>
  <si>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</si>
  <si>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</si>
  <si>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22">
      <t>コウキコウレイシャイリョウ</t>
    </rPh>
    <rPh sb="22" eb="24">
      <t>トクベツ</t>
    </rPh>
    <rPh sb="24" eb="26">
      <t>カイケイ</t>
    </rPh>
    <phoneticPr fontId="2"/>
  </si>
  <si>
    <t>茂原市民会館等建設基金</t>
    <rPh sb="0" eb="2">
      <t>モバラ</t>
    </rPh>
    <rPh sb="2" eb="4">
      <t>シミン</t>
    </rPh>
    <rPh sb="4" eb="6">
      <t>カイカン</t>
    </rPh>
    <rPh sb="6" eb="7">
      <t>トウ</t>
    </rPh>
    <rPh sb="7" eb="9">
      <t>ケンセツ</t>
    </rPh>
    <rPh sb="9" eb="11">
      <t>キキン</t>
    </rPh>
    <phoneticPr fontId="5"/>
  </si>
  <si>
    <t>ふるさと茂原まちづくり応援基金</t>
    <rPh sb="4" eb="6">
      <t>モバラ</t>
    </rPh>
    <rPh sb="11" eb="13">
      <t>オウエン</t>
    </rPh>
    <rPh sb="13" eb="15">
      <t>キキン</t>
    </rPh>
    <phoneticPr fontId="5"/>
  </si>
  <si>
    <t>衛藤五郎音楽文化振興基金</t>
    <rPh sb="0" eb="4">
      <t>エトウゴロウ</t>
    </rPh>
    <rPh sb="4" eb="6">
      <t>オンガク</t>
    </rPh>
    <rPh sb="6" eb="8">
      <t>ブンカ</t>
    </rPh>
    <rPh sb="8" eb="10">
      <t>シンコウ</t>
    </rPh>
    <rPh sb="10" eb="12">
      <t>キキン</t>
    </rPh>
    <phoneticPr fontId="5"/>
  </si>
  <si>
    <t>学校等施設建設改修基金</t>
    <rPh sb="0" eb="2">
      <t>ガッコウ</t>
    </rPh>
    <rPh sb="2" eb="3">
      <t>トウ</t>
    </rPh>
    <rPh sb="3" eb="5">
      <t>シセツ</t>
    </rPh>
    <rPh sb="5" eb="7">
      <t>ケンセツ</t>
    </rPh>
    <rPh sb="7" eb="9">
      <t>カイシュウ</t>
    </rPh>
    <rPh sb="9" eb="11">
      <t>キキン</t>
    </rPh>
    <phoneticPr fontId="5"/>
  </si>
  <si>
    <t>森林環境整備基金</t>
    <rPh sb="0" eb="2">
      <t>シンリン</t>
    </rPh>
    <rPh sb="2" eb="4">
      <t>カンキョウ</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</si>
</sst>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E4AA-467C-B7AC-47622B264D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51845</c:v>
                </c:pt>
                <c:pt idx="1">
                  <c:v>40570</c:v>
                </c:pt>
                <c:pt idx="2">
                  <c:v>34373</c:v>
                </c:pt>
                <c:pt idx="3">
                  <c:v>26331</c:v>
                </c:pt>
                <c:pt idx="4">
                  <c:v>28890</c:v>
                </c:pt>
              </c:numCache>
            </c:numRef>
          </c:val>
          <c:smooth val="0"/>
          <c:extLst>
            <c:ext xmlns:c16="http://schemas.microsoft.com/office/drawing/2014/chart" uri="{C3380CC4-5D6E-409C-BE32-E72D297353CC}">
              <c16:uniqueId val="{00000001-E4AA-467C-B7AC-47622B264D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3.93</c:v>
                </c:pt>
                <c:pt idx="1">
                  <c:v>6.6</c:v>
                </c:pt>
                <c:pt idx="2">
                  <c:v>4.3</c:v>
                </c:pt>
                <c:pt idx="3">
                  <c:v>4.08</c:v>
                </c:pt>
                <c:pt idx="4">
                  <c:v>4.75</c:v>
                </c:pt>
              </c:numCache>
            </c:numRef>
          </c:val>
          <c:extLst>
            <c:ext xmlns:c16="http://schemas.microsoft.com/office/drawing/2014/chart" uri="{C3380CC4-5D6E-409C-BE32-E72D297353CC}">
              <c16:uniqueId val="{00000000-1559-4165-9157-C31F1E9CDB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14.64</c:v>
                </c:pt>
                <c:pt idx="1">
                  <c:v>18.02</c:v>
                </c:pt>
                <c:pt idx="2">
                  <c:v>18.170000000000002</c:v>
                </c:pt>
                <c:pt idx="3">
                  <c:v>16.72</c:v>
                </c:pt>
                <c:pt idx="4">
                  <c:v>15.58</c:v>
                </c:pt>
              </c:numCache>
            </c:numRef>
          </c:val>
          <c:extLst>
            <c:ext xmlns:c16="http://schemas.microsoft.com/office/drawing/2014/chart" uri="{C3380CC4-5D6E-409C-BE32-E72D297353CC}">
              <c16:uniqueId val="{00000001-1559-4165-9157-C31F1E9CDB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-11.23</c:v>
                </c:pt>
                <c:pt idx="1">
                  <c:v>5.19</c:v>
                </c:pt>
                <c:pt idx="2">
                  <c:v>-6.48</c:v>
                </c:pt>
                <c:pt idx="3">
                  <c:v>-3.68</c:v>
                </c:pt>
                <c:pt idx="4">
                  <c:v>-1.8</c:v>
                </c:pt>
              </c:numCache>
            </c:numRef>
          </c:val>
          <c:smooth val="0"/>
          <c:extLst>
            <c:ext xmlns:c16="http://schemas.microsoft.com/office/drawing/2014/chart" uri="{C3380CC4-5D6E-409C-BE32-E72D297353CC}">
              <c16:uniqueId val="{00000002-1559-4165-9157-C31F1E9CDB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18-4091-8D15-D48537D8B8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18-4091-8D15-D48537D8B8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618-4091-8D15-D48537D8B8C4}"/>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0.16</c:v>
                </c:pt>
                <c:pt idx="2">
                  <c:v>#N/A</c:v>
                </c:pt>
                <c:pt idx="3">
                  <c:v>1.1000000000000001</c:v>
                </c:pt>
                <c:pt idx="4">
                  <c:v>#N/A</c:v>
                </c:pt>
                <c:pt idx="5">
                  <c:v>0.11</c:v>
                </c:pt>
                <c:pt idx="6">
                  <c:v>#N/A</c:v>
                </c:pt>
                <c:pt idx="7">
                  <c:v>1.37</c:v>
                </c:pt>
                <c:pt idx="8">
                  <c:v>#N/A</c:v>
                </c:pt>
                <c:pt idx="9">
                  <c:v>0</c:v>
                </c:pt>
              </c:numCache>
            </c:numRef>
          </c:val>
          <c:extLst>
            <c:ext xmlns:c16="http://schemas.microsoft.com/office/drawing/2014/chart" uri="{C3380CC4-5D6E-409C-BE32-E72D297353CC}">
              <c16:uniqueId val="{00000003-E618-4091-8D15-D48537D8B8C4}"/>
            </c:ext>
          </c:extLst>
        </c:ser>
        <c:ser>
          <c:idx val="4"/>
          <c:order val="4"/>
          <c:tx>
            <c:strRef>
              <c:f>データシート!$A$31</c:f>
              <c:strCache>
                <c:ptCount val="1"/>
                <c:pt idx="0">
                  <c:v>駐車場事業会計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0.04</c:v>
                </c:pt>
                <c:pt idx="8">
                  <c:v>#N/A</c:v>
                </c:pt>
                <c:pt idx="9">
                  <c:v>0.02</c:v>
                </c:pt>
              </c:numCache>
            </c:numRef>
          </c:val>
          <c:extLst>
            <c:ext xmlns:c16="http://schemas.microsoft.com/office/drawing/2014/chart" uri="{C3380CC4-5D6E-409C-BE32-E72D297353CC}">
              <c16:uniqueId val="{00000004-E618-4091-8D15-D48537D8B8C4}"/>
            </c:ext>
          </c:extLst>
        </c:ser>
        <c:ser>
          <c:idx val="5"/>
          <c:order val="5"/>
          <c:tx>
            <c:strRef>
              <c:f>データシート!$A$32</c:f>
              <c:strCache>
                <c:ptCount val="1"/>
                <c:pt idx="0">
                  <c:v>後期高齢者医療事業会計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0.05</c:v>
                </c:pt>
                <c:pt idx="4">
                  <c:v>#N/A</c:v>
                </c:pt>
                <c:pt idx="5">
                  <c:v>0.09</c:v>
                </c:pt>
                <c:pt idx="6">
                  <c:v>#N/A</c:v>
                </c:pt>
                <c:pt idx="7">
                  <c:v>0.13</c:v>
                </c:pt>
                <c:pt idx="8">
                  <c:v>#N/A</c:v>
                </c:pt>
                <c:pt idx="9">
                  <c:v>0.24</c:v>
                </c:pt>
              </c:numCache>
            </c:numRef>
          </c:val>
          <c:extLst>
            <c:ext xmlns:c16="http://schemas.microsoft.com/office/drawing/2014/chart" uri="{C3380CC4-5D6E-409C-BE32-E72D297353CC}">
              <c16:uniqueId val="{00000005-E618-4091-8D15-D48537D8B8C4}"/>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7.21</c:v>
                </c:pt>
                <c:pt idx="2">
                  <c:v>#N/A</c:v>
                </c:pt>
                <c:pt idx="3">
                  <c:v>1.95</c:v>
                </c:pt>
                <c:pt idx="4">
                  <c:v>#N/A</c:v>
                </c:pt>
                <c:pt idx="5">
                  <c:v>0.16</c:v>
                </c:pt>
                <c:pt idx="6">
                  <c:v>#N/A</c:v>
                </c:pt>
                <c:pt idx="7">
                  <c:v>0.43</c:v>
                </c:pt>
                <c:pt idx="8">
                  <c:v>#N/A</c:v>
                </c:pt>
                <c:pt idx="9">
                  <c:v>0.39</c:v>
                </c:pt>
              </c:numCache>
            </c:numRef>
          </c:val>
          <c:extLst>
            <c:ext xmlns:c16="http://schemas.microsoft.com/office/drawing/2014/chart" uri="{C3380CC4-5D6E-409C-BE32-E72D297353CC}">
              <c16:uniqueId val="{00000006-E618-4091-8D15-D48537D8B8C4}"/>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2.36</c:v>
                </c:pt>
                <c:pt idx="2">
                  <c:v>#N/A</c:v>
                </c:pt>
                <c:pt idx="3">
                  <c:v>2.16</c:v>
                </c:pt>
                <c:pt idx="4">
                  <c:v>#N/A</c:v>
                </c:pt>
                <c:pt idx="5">
                  <c:v>2.31</c:v>
                </c:pt>
                <c:pt idx="6">
                  <c:v>#N/A</c:v>
                </c:pt>
                <c:pt idx="7">
                  <c:v>1.1000000000000001</c:v>
                </c:pt>
                <c:pt idx="8">
                  <c:v>#N/A</c:v>
                </c:pt>
                <c:pt idx="9">
                  <c:v>1.1299999999999999</c:v>
                </c:pt>
              </c:numCache>
            </c:numRef>
          </c:val>
          <c:extLst>
            <c:ext xmlns:c16="http://schemas.microsoft.com/office/drawing/2014/chart" uri="{C3380CC4-5D6E-409C-BE32-E72D297353CC}">
              <c16:uniqueId val="{00000007-E618-4091-8D15-D48537D8B8C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0.64</c:v>
                </c:pt>
                <c:pt idx="2">
                  <c:v>#N/A</c:v>
                </c:pt>
                <c:pt idx="3">
                  <c:v>0.88</c:v>
                </c:pt>
                <c:pt idx="4">
                  <c:v>#N/A</c:v>
                </c:pt>
                <c:pt idx="5">
                  <c:v>1.49</c:v>
                </c:pt>
                <c:pt idx="6">
                  <c:v>#N/A</c:v>
                </c:pt>
                <c:pt idx="7">
                  <c:v>2.2200000000000002</c:v>
                </c:pt>
                <c:pt idx="8">
                  <c:v>#N/A</c:v>
                </c:pt>
                <c:pt idx="9">
                  <c:v>2.17</c:v>
                </c:pt>
              </c:numCache>
            </c:numRef>
          </c:val>
          <c:extLst>
            <c:ext xmlns:c16="http://schemas.microsoft.com/office/drawing/2014/chart" uri="{C3380CC4-5D6E-409C-BE32-E72D297353CC}">
              <c16:uniqueId val="{00000008-E618-4091-8D15-D48537D8B8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3.76</c:v>
                </c:pt>
                <c:pt idx="2">
                  <c:v>#N/A</c:v>
                </c:pt>
                <c:pt idx="3">
                  <c:v>6.59</c:v>
                </c:pt>
                <c:pt idx="4">
                  <c:v>#N/A</c:v>
                </c:pt>
                <c:pt idx="5">
                  <c:v>4.29</c:v>
                </c:pt>
                <c:pt idx="6">
                  <c:v>#N/A</c:v>
                </c:pt>
                <c:pt idx="7">
                  <c:v>4.07</c:v>
                </c:pt>
                <c:pt idx="8">
                  <c:v>#N/A</c:v>
                </c:pt>
                <c:pt idx="9">
                  <c:v>4.75</c:v>
                </c:pt>
              </c:numCache>
            </c:numRef>
          </c:val>
          <c:extLst>
            <c:ext xmlns:c16="http://schemas.microsoft.com/office/drawing/2014/chart" uri="{C3380CC4-5D6E-409C-BE32-E72D297353CC}">
              <c16:uniqueId val="{00000009-E618-4091-8D15-D48537D8B8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2518</c:v>
                </c:pt>
                <c:pt idx="5">
                  <c:v>2597</c:v>
                </c:pt>
                <c:pt idx="8">
                  <c:v>2574</c:v>
                </c:pt>
                <c:pt idx="11">
                  <c:v>2507</c:v>
                </c:pt>
                <c:pt idx="14">
                  <c:v>2528</c:v>
                </c:pt>
              </c:numCache>
            </c:numRef>
          </c:val>
          <c:extLst>
            <c:ext xmlns:c16="http://schemas.microsoft.com/office/drawing/2014/chart" uri="{C3380CC4-5D6E-409C-BE32-E72D297353CC}">
              <c16:uniqueId val="{00000000-6891-4822-9D41-10276D4791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1</c:v>
                </c:pt>
                <c:pt idx="9">
                  <c:v>0</c:v>
                </c:pt>
                <c:pt idx="12">
                  <c:v>0</c:v>
                </c:pt>
              </c:numCache>
            </c:numRef>
          </c:val>
          <c:extLst>
            <c:ext xmlns:c16="http://schemas.microsoft.com/office/drawing/2014/chart" uri="{C3380CC4-5D6E-409C-BE32-E72D297353CC}">
              <c16:uniqueId val="{00000001-6891-4822-9D41-10276D4791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108</c:v>
                </c:pt>
                <c:pt idx="3">
                  <c:v>108</c:v>
                </c:pt>
                <c:pt idx="6">
                  <c:v>109</c:v>
                </c:pt>
                <c:pt idx="9">
                  <c:v>109</c:v>
                </c:pt>
                <c:pt idx="12">
                  <c:v>110</c:v>
                </c:pt>
              </c:numCache>
            </c:numRef>
          </c:val>
          <c:extLst>
            <c:ext xmlns:c16="http://schemas.microsoft.com/office/drawing/2014/chart" uri="{C3380CC4-5D6E-409C-BE32-E72D297353CC}">
              <c16:uniqueId val="{00000002-6891-4822-9D41-10276D4791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280</c:v>
                </c:pt>
                <c:pt idx="3">
                  <c:v>272</c:v>
                </c:pt>
                <c:pt idx="6">
                  <c:v>258</c:v>
                </c:pt>
                <c:pt idx="9">
                  <c:v>358</c:v>
                </c:pt>
                <c:pt idx="12">
                  <c:v>315</c:v>
                </c:pt>
              </c:numCache>
            </c:numRef>
          </c:val>
          <c:extLst>
            <c:ext xmlns:c16="http://schemas.microsoft.com/office/drawing/2014/chart" uri="{C3380CC4-5D6E-409C-BE32-E72D297353CC}">
              <c16:uniqueId val="{00000003-6891-4822-9D41-10276D4791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425</c:v>
                </c:pt>
                <c:pt idx="3">
                  <c:v>434</c:v>
                </c:pt>
                <c:pt idx="6">
                  <c:v>405</c:v>
                </c:pt>
                <c:pt idx="9">
                  <c:v>376</c:v>
                </c:pt>
                <c:pt idx="12">
                  <c:v>353</c:v>
                </c:pt>
              </c:numCache>
            </c:numRef>
          </c:val>
          <c:extLst>
            <c:ext xmlns:c16="http://schemas.microsoft.com/office/drawing/2014/chart" uri="{C3380CC4-5D6E-409C-BE32-E72D297353CC}">
              <c16:uniqueId val="{00000004-6891-4822-9D41-10276D4791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91-4822-9D41-10276D4791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91-4822-9D41-10276D4791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3514</c:v>
                </c:pt>
                <c:pt idx="3">
                  <c:v>3728</c:v>
                </c:pt>
                <c:pt idx="6">
                  <c:v>3643</c:v>
                </c:pt>
                <c:pt idx="9">
                  <c:v>3769</c:v>
                </c:pt>
                <c:pt idx="12">
                  <c:v>3711</c:v>
                </c:pt>
              </c:numCache>
            </c:numRef>
          </c:val>
          <c:extLst>
            <c:ext xmlns:c16="http://schemas.microsoft.com/office/drawing/2014/chart" uri="{C3380CC4-5D6E-409C-BE32-E72D297353CC}">
              <c16:uniqueId val="{00000007-6891-4822-9D41-10276D4791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1809</c:v>
                </c:pt>
                <c:pt idx="2">
                  <c:v>#N/A</c:v>
                </c:pt>
                <c:pt idx="3">
                  <c:v>#N/A</c:v>
                </c:pt>
                <c:pt idx="4">
                  <c:v>1946</c:v>
                </c:pt>
                <c:pt idx="5">
                  <c:v>#N/A</c:v>
                </c:pt>
                <c:pt idx="6">
                  <c:v>#N/A</c:v>
                </c:pt>
                <c:pt idx="7">
                  <c:v>1842</c:v>
                </c:pt>
                <c:pt idx="8">
                  <c:v>#N/A</c:v>
                </c:pt>
                <c:pt idx="9">
                  <c:v>#N/A</c:v>
                </c:pt>
                <c:pt idx="10">
                  <c:v>2105</c:v>
                </c:pt>
                <c:pt idx="11">
                  <c:v>#N/A</c:v>
                </c:pt>
                <c:pt idx="12">
                  <c:v>#N/A</c:v>
                </c:pt>
                <c:pt idx="13">
                  <c:v>1961</c:v>
                </c:pt>
                <c:pt idx="14">
                  <c:v>#N/A</c:v>
                </c:pt>
              </c:numCache>
            </c:numRef>
          </c:val>
          <c:smooth val="0"/>
          <c:extLst>
            <c:ext xmlns:c16="http://schemas.microsoft.com/office/drawing/2014/chart" uri="{C3380CC4-5D6E-409C-BE32-E72D297353CC}">
              <c16:uniqueId val="{00000008-6891-4822-9D41-10276D4791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27377</c:v>
                </c:pt>
                <c:pt idx="5">
                  <c:v>27287</c:v>
                </c:pt>
                <c:pt idx="8">
                  <c:v>26623</c:v>
                </c:pt>
                <c:pt idx="11">
                  <c:v>25257</c:v>
                </c:pt>
                <c:pt idx="14">
                  <c:v>23940</c:v>
                </c:pt>
              </c:numCache>
            </c:numRef>
          </c:val>
          <c:extLst>
            <c:ext xmlns:c16="http://schemas.microsoft.com/office/drawing/2014/chart" uri="{C3380CC4-5D6E-409C-BE32-E72D297353CC}">
              <c16:uniqueId val="{00000000-F36A-4E18-9E6E-6628D13544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2995</c:v>
                </c:pt>
                <c:pt idx="5">
                  <c:v>3219</c:v>
                </c:pt>
                <c:pt idx="8">
                  <c:v>3258</c:v>
                </c:pt>
                <c:pt idx="11">
                  <c:v>3469</c:v>
                </c:pt>
                <c:pt idx="14">
                  <c:v>3345</c:v>
                </c:pt>
              </c:numCache>
            </c:numRef>
          </c:val>
          <c:extLst>
            <c:ext xmlns:c16="http://schemas.microsoft.com/office/drawing/2014/chart" uri="{C3380CC4-5D6E-409C-BE32-E72D297353CC}">
              <c16:uniqueId val="{00000001-F36A-4E18-9E6E-6628D13544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5032</c:v>
                </c:pt>
                <c:pt idx="5">
                  <c:v>6781</c:v>
                </c:pt>
                <c:pt idx="8">
                  <c:v>6957</c:v>
                </c:pt>
                <c:pt idx="11">
                  <c:v>6325</c:v>
                </c:pt>
                <c:pt idx="14">
                  <c:v>5921</c:v>
                </c:pt>
              </c:numCache>
            </c:numRef>
          </c:val>
          <c:extLst>
            <c:ext xmlns:c16="http://schemas.microsoft.com/office/drawing/2014/chart" uri="{C3380CC4-5D6E-409C-BE32-E72D297353CC}">
              <c16:uniqueId val="{00000002-F36A-4E18-9E6E-6628D13544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6A-4E18-9E6E-6628D13544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6A-4E18-9E6E-6628D13544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2</c:v>
                </c:pt>
                <c:pt idx="6">
                  <c:v>0</c:v>
                </c:pt>
                <c:pt idx="9">
                  <c:v>0</c:v>
                </c:pt>
                <c:pt idx="12">
                  <c:v>0</c:v>
                </c:pt>
              </c:numCache>
            </c:numRef>
          </c:val>
          <c:extLst>
            <c:ext xmlns:c16="http://schemas.microsoft.com/office/drawing/2014/chart" uri="{C3380CC4-5D6E-409C-BE32-E72D297353CC}">
              <c16:uniqueId val="{00000005-F36A-4E18-9E6E-6628D13544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5603</c:v>
                </c:pt>
                <c:pt idx="3">
                  <c:v>5465</c:v>
                </c:pt>
                <c:pt idx="6">
                  <c:v>5448</c:v>
                </c:pt>
                <c:pt idx="9">
                  <c:v>5181</c:v>
                </c:pt>
                <c:pt idx="12">
                  <c:v>5063</c:v>
                </c:pt>
              </c:numCache>
            </c:numRef>
          </c:val>
          <c:extLst>
            <c:ext xmlns:c16="http://schemas.microsoft.com/office/drawing/2014/chart" uri="{C3380CC4-5D6E-409C-BE32-E72D297353CC}">
              <c16:uniqueId val="{00000006-F36A-4E18-9E6E-6628D13544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2413</c:v>
                </c:pt>
                <c:pt idx="3">
                  <c:v>2363</c:v>
                </c:pt>
                <c:pt idx="6">
                  <c:v>2598</c:v>
                </c:pt>
                <c:pt idx="9">
                  <c:v>2632</c:v>
                </c:pt>
                <c:pt idx="12">
                  <c:v>2807</c:v>
                </c:pt>
              </c:numCache>
            </c:numRef>
          </c:val>
          <c:extLst>
            <c:ext xmlns:c16="http://schemas.microsoft.com/office/drawing/2014/chart" uri="{C3380CC4-5D6E-409C-BE32-E72D297353CC}">
              <c16:uniqueId val="{00000007-F36A-4E18-9E6E-6628D13544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3678</c:v>
                </c:pt>
                <c:pt idx="3">
                  <c:v>3706</c:v>
                </c:pt>
                <c:pt idx="6">
                  <c:v>3771</c:v>
                </c:pt>
                <c:pt idx="9">
                  <c:v>3633</c:v>
                </c:pt>
                <c:pt idx="12">
                  <c:v>3370</c:v>
                </c:pt>
              </c:numCache>
            </c:numRef>
          </c:val>
          <c:extLst>
            <c:ext xmlns:c16="http://schemas.microsoft.com/office/drawing/2014/chart" uri="{C3380CC4-5D6E-409C-BE32-E72D297353CC}">
              <c16:uniqueId val="{00000008-F36A-4E18-9E6E-6628D13544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1503</c:v>
                </c:pt>
                <c:pt idx="3">
                  <c:v>1395</c:v>
                </c:pt>
                <c:pt idx="6">
                  <c:v>1286</c:v>
                </c:pt>
                <c:pt idx="9">
                  <c:v>1177</c:v>
                </c:pt>
                <c:pt idx="12">
                  <c:v>1067</c:v>
                </c:pt>
              </c:numCache>
            </c:numRef>
          </c:val>
          <c:extLst>
            <c:ext xmlns:c16="http://schemas.microsoft.com/office/drawing/2014/chart" uri="{C3380CC4-5D6E-409C-BE32-E72D297353CC}">
              <c16:uniqueId val="{00000009-F36A-4E18-9E6E-6628D13544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40007</c:v>
                </c:pt>
                <c:pt idx="3">
                  <c:v>39084</c:v>
                </c:pt>
                <c:pt idx="6">
                  <c:v>37461</c:v>
                </c:pt>
                <c:pt idx="9">
                  <c:v>35325</c:v>
                </c:pt>
                <c:pt idx="12">
                  <c:v>32874</c:v>
                </c:pt>
              </c:numCache>
            </c:numRef>
          </c:val>
          <c:extLst>
            <c:ext xmlns:c16="http://schemas.microsoft.com/office/drawing/2014/chart" uri="{C3380CC4-5D6E-409C-BE32-E72D297353CC}">
              <c16:uniqueId val="{0000000A-F36A-4E18-9E6E-6628D13544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17799</c:v>
                </c:pt>
                <c:pt idx="2">
                  <c:v>#N/A</c:v>
                </c:pt>
                <c:pt idx="3">
                  <c:v>#N/A</c:v>
                </c:pt>
                <c:pt idx="4">
                  <c:v>14728</c:v>
                </c:pt>
                <c:pt idx="5">
                  <c:v>#N/A</c:v>
                </c:pt>
                <c:pt idx="6">
                  <c:v>#N/A</c:v>
                </c:pt>
                <c:pt idx="7">
                  <c:v>13727</c:v>
                </c:pt>
                <c:pt idx="8">
                  <c:v>#N/A</c:v>
                </c:pt>
                <c:pt idx="9">
                  <c:v>#N/A</c:v>
                </c:pt>
                <c:pt idx="10">
                  <c:v>12895</c:v>
                </c:pt>
                <c:pt idx="11">
                  <c:v>#N/A</c:v>
                </c:pt>
                <c:pt idx="12">
                  <c:v>#N/A</c:v>
                </c:pt>
                <c:pt idx="13">
                  <c:v>11975</c:v>
                </c:pt>
                <c:pt idx="14">
                  <c:v>#N/A</c:v>
                </c:pt>
              </c:numCache>
            </c:numRef>
          </c:val>
          <c:smooth val="0"/>
          <c:extLst>
            <c:ext xmlns:c16="http://schemas.microsoft.com/office/drawing/2014/chart" uri="{C3380CC4-5D6E-409C-BE32-E72D297353CC}">
              <c16:uniqueId val="{0000000B-F36A-4E18-9E6E-6628D13544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3449</c:v>
                </c:pt>
                <c:pt idx="1">
                  <c:v>3255</c:v>
                </c:pt>
                <c:pt idx="2">
                  <c:v>3089</c:v>
                </c:pt>
              </c:numCache>
            </c:numRef>
          </c:val>
          <c:extLst>
            <c:ext xmlns:c16="http://schemas.microsoft.com/office/drawing/2014/chart" uri="{C3380CC4-5D6E-409C-BE32-E72D297353CC}">
              <c16:uniqueId val="{00000000-B5F6-4B60-82A2-FB40500816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c:v>
                </c:pt>
                <c:pt idx="1">
                  <c:v>146</c:v>
                </c:pt>
                <c:pt idx="2">
                  <c:v>213</c:v>
                </c:pt>
              </c:numCache>
            </c:numRef>
          </c:val>
          <c:extLst>
            <c:ext xmlns:c16="http://schemas.microsoft.com/office/drawing/2014/chart" uri="{C3380CC4-5D6E-409C-BE32-E72D297353CC}">
              <c16:uniqueId val="{00000001-B5F6-4B60-82A2-FB40500816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336</c:v>
                </c:pt>
                <c:pt idx="1">
                  <c:v>358</c:v>
                </c:pt>
                <c:pt idx="2">
                  <c:v>469</c:v>
                </c:pt>
              </c:numCache>
            </c:numRef>
          </c:val>
          <c:extLst>
            <c:ext xmlns:c16="http://schemas.microsoft.com/office/drawing/2014/chart" uri="{C3380CC4-5D6E-409C-BE32-E72D297353CC}">
              <c16:uniqueId val="{00000002-B5F6-4B60-82A2-FB40500816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千葉県茂原市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年度の臨時財政対策債の元金償還開始等があったものの、令和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年度に償還を終えた公債費が上回ったことにより、前年度より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ポイント減少した。</a:t>
          </a:r>
          <a:endParaRPr lang="ja-JP" altLang="ja-JP">
            <a:effectLst/>
          </a:endParaRPr>
        </a:p>
        <a:p>
          <a:r>
            <a:rPr lang="ja-JP" altLang="ja-JP" sz="1100">
              <a:solidFill>
                <a:sysClr val="windowText" lastClr="000000"/>
              </a:solidFill>
              <a:effectLst/>
              <a:latin typeface="+mn-lt"/>
              <a:ea typeface="+mn-ea"/>
              <a:cs typeface="+mn-cs"/>
            </a:rPr>
            <a:t>　なお、債務負担行為に基づく支出額欄の</a:t>
          </a:r>
          <a:r>
            <a:rPr lang="en-US" altLang="ja-JP" sz="1100">
              <a:solidFill>
                <a:sysClr val="windowText" lastClr="000000"/>
              </a:solidFill>
              <a:effectLst/>
              <a:latin typeface="+mn-lt"/>
              <a:ea typeface="+mn-ea"/>
              <a:cs typeface="+mn-cs"/>
            </a:rPr>
            <a:t>110</a:t>
          </a:r>
          <a:r>
            <a:rPr lang="ja-JP" altLang="ja-JP" sz="1100">
              <a:solidFill>
                <a:sysClr val="windowText" lastClr="000000"/>
              </a:solidFill>
              <a:effectLst/>
              <a:latin typeface="+mn-lt"/>
              <a:ea typeface="+mn-ea"/>
              <a:cs typeface="+mn-cs"/>
            </a:rPr>
            <a:t>百万円は、茂原市学校給食センター</a:t>
          </a:r>
          <a:r>
            <a:rPr lang="en-US" altLang="ja-JP" sz="1100">
              <a:solidFill>
                <a:sysClr val="windowText" lastClr="000000"/>
              </a:solidFill>
              <a:effectLst/>
              <a:latin typeface="+mn-lt"/>
              <a:ea typeface="+mn-ea"/>
              <a:cs typeface="+mn-cs"/>
            </a:rPr>
            <a:t>PFI</a:t>
          </a:r>
          <a:r>
            <a:rPr lang="ja-JP" altLang="ja-JP" sz="1100">
              <a:solidFill>
                <a:sysClr val="windowText" lastClr="000000"/>
              </a:solidFill>
              <a:effectLst/>
              <a:latin typeface="+mn-lt"/>
              <a:ea typeface="+mn-ea"/>
              <a:cs typeface="+mn-cs"/>
            </a:rPr>
            <a:t>事業に係るものであり、本事業は令和</a:t>
          </a:r>
          <a:r>
            <a:rPr lang="en-US" altLang="ja-JP" sz="1100">
              <a:solidFill>
                <a:sysClr val="windowText" lastClr="000000"/>
              </a:solidFill>
              <a:effectLst/>
              <a:latin typeface="+mn-lt"/>
              <a:ea typeface="+mn-ea"/>
              <a:cs typeface="+mn-cs"/>
            </a:rPr>
            <a:t>16</a:t>
          </a:r>
          <a:r>
            <a:rPr lang="ja-JP" altLang="ja-JP" sz="1100">
              <a:solidFill>
                <a:sysClr val="windowText" lastClr="000000"/>
              </a:solidFill>
              <a:effectLst/>
              <a:latin typeface="+mn-lt"/>
              <a:ea typeface="+mn-ea"/>
              <a:cs typeface="+mn-cs"/>
            </a:rPr>
            <a:t>年度まで続くものである。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満期一括途方償還地方債は発行していない。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千葉県茂原市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年度に借入れした地方債に比して償還元金が上回り、地方債残高が減少したこと等により、将来負担比率は昨年度と比べ、</a:t>
          </a:r>
          <a:r>
            <a:rPr lang="en-US" altLang="ja-JP" sz="1100">
              <a:solidFill>
                <a:schemeClr val="dk1"/>
              </a:solidFill>
              <a:effectLst/>
              <a:latin typeface="+mn-lt"/>
              <a:ea typeface="+mn-ea"/>
              <a:cs typeface="+mn-cs"/>
            </a:rPr>
            <a:t>6.9</a:t>
          </a:r>
          <a:r>
            <a:rPr lang="ja-JP" altLang="ja-JP" sz="1100">
              <a:solidFill>
                <a:schemeClr val="dk1"/>
              </a:solidFill>
              <a:effectLst/>
              <a:latin typeface="+mn-lt"/>
              <a:ea typeface="+mn-ea"/>
              <a:cs typeface="+mn-cs"/>
            </a:rPr>
            <a:t>ポイント減少した。</a:t>
          </a:r>
          <a:endParaRPr lang="ja-JP" altLang="ja-JP" sz="1400">
            <a:effectLst/>
          </a:endParaRPr>
        </a:p>
        <a:p>
          <a:r>
            <a:rPr lang="ja-JP" altLang="ja-JP" sz="1100">
              <a:solidFill>
                <a:schemeClr val="dk1"/>
              </a:solidFill>
              <a:effectLst/>
              <a:latin typeface="+mn-lt"/>
              <a:ea typeface="+mn-ea"/>
              <a:cs typeface="+mn-cs"/>
            </a:rPr>
            <a:t>　今後</a:t>
          </a:r>
          <a:r>
            <a:rPr lang="ja-JP" altLang="en-US" sz="1100">
              <a:solidFill>
                <a:schemeClr val="dk1"/>
              </a:solidFill>
              <a:effectLst/>
              <a:latin typeface="+mn-lt"/>
              <a:ea typeface="+mn-ea"/>
              <a:cs typeface="+mn-cs"/>
            </a:rPr>
            <a:t>については</a:t>
          </a:r>
          <a:r>
            <a:rPr lang="ja-JP" altLang="ja-JP" sz="1100">
              <a:solidFill>
                <a:schemeClr val="dk1"/>
              </a:solidFill>
              <a:effectLst/>
              <a:latin typeface="+mn-lt"/>
              <a:ea typeface="+mn-ea"/>
              <a:cs typeface="+mn-cs"/>
            </a:rPr>
            <a:t>、河川改修や小中学校の統廃合など、公共施設の建設・改修に係る支出等が見込まれ</a:t>
          </a:r>
          <a:r>
            <a:rPr lang="ja-JP" altLang="en-US" sz="1100">
              <a:solidFill>
                <a:schemeClr val="dk1"/>
              </a:solidFill>
              <a:effectLst/>
              <a:latin typeface="+mn-lt"/>
              <a:ea typeface="+mn-ea"/>
              <a:cs typeface="+mn-cs"/>
            </a:rPr>
            <a:t>ることに加え</a:t>
          </a:r>
          <a:r>
            <a:rPr lang="ja-JP" altLang="ja-JP" sz="1100">
              <a:solidFill>
                <a:schemeClr val="dk1"/>
              </a:solidFill>
              <a:effectLst/>
              <a:latin typeface="+mn-lt"/>
              <a:ea typeface="+mn-ea"/>
              <a:cs typeface="+mn-cs"/>
            </a:rPr>
            <a:t>、一部事務組合で</a:t>
          </a:r>
          <a:r>
            <a:rPr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新最終処分場の建設</a:t>
          </a:r>
          <a:r>
            <a:rPr kumimoji="1"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消防庁舎の建て替え等</a:t>
          </a:r>
          <a:r>
            <a:rPr lang="ja-JP" altLang="en-US" sz="1100">
              <a:solidFill>
                <a:schemeClr val="dk1"/>
              </a:solidFill>
              <a:effectLst/>
              <a:latin typeface="+mn-lt"/>
              <a:ea typeface="+mn-ea"/>
              <a:cs typeface="+mn-cs"/>
            </a:rPr>
            <a:t>が予定されており</a:t>
          </a:r>
          <a:r>
            <a:rPr lang="ja-JP" altLang="ja-JP" sz="1100">
              <a:solidFill>
                <a:schemeClr val="dk1"/>
              </a:solidFill>
              <a:effectLst/>
              <a:latin typeface="+mn-lt"/>
              <a:ea typeface="+mn-ea"/>
              <a:cs typeface="+mn-cs"/>
            </a:rPr>
            <a:t>、厳しい状況が続くと予想される。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千葉県茂原市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・財政調整基金については、普通交付税の追加交付等に伴い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千円の積立てや決算剰余金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億円を編入したが、財源不足のため年度当初及び補正にて合計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・減債基金については、旧土地開発公社保有地の貸付収入及び普通交付税の追加交付に伴い、合計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千円を積立てた。また、第三セクター等改革推進債に係る繰上償還（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万円）を実施するための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年度普通交付税の追加交付のうち、臨時財政対策債償還費分の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・その他特定目的基金については、ふるさと納税による寄附収入を各基金へそれぞれ積立てた。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・各基金の目的に沿って活用していくとともに、歳入の確保や歳出の節減に努め、基金積立金の確保を目指す。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・特に、将来の債務負担削減に有効であることから、減債基金への積立てを可能な限り進めていく。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・茂原市民会館等建設基金：茂原市民会館等の建設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・ふるさと茂原まちづくり応援基金：活気あるまちづくりの推進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・衛藤五郎音楽文化振興基金：音楽文化の振興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・学校等施設建設改修基金：学校等の施設の建設、改修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・森林環境整備基金：間伐や森林環境整備及びその促進等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・茂原市民会館等建設基金：寄附金の積立てによる増加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・ふるさと茂原まちづくり応援基金：寄附金の積立てによる増加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・衛藤五郎音楽文化振興基金：市内の音楽文化団体への補助金交付のための基金取崩しによる減少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・学校等施設建設改修基金：寄附金の積立てによる増加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・森林環境整備基金：森林環境譲与税の積立てによる増加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・寄附金を原資に積立てを行い、必要な事業を精査し、基金の目的に沿って活用していく。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・財源不足を補うため、年度当初に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千万円、補正にて合計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・近年頻発する災害等不測の事態に対応できるよう、可能な限り積み増しを図る等、適切に管理していく。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・旧土地開発公社保有地の貸付収入及び普通交付税の追加交付に伴い、合計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・第三セクター等改革推進債に係る繰上償還（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万円）を実施するために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年度普通交付税の追加交付のうち、臨時財政対策債償還費分の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・将来の債務負担軽減のため、本基金への積立てを実施し、地方債の繰上償還に努める。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85,861
84,070
99.92
35,946,639
34,924,198
942,425
19,830,650
32,874,208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普通交付税の追加交付等</a:t>
          </a:r>
          <a:r>
            <a:rPr lang="ja-JP" altLang="ja-JP" sz="1100">
              <a:solidFill>
                <a:schemeClr val="dk1"/>
              </a:solidFill>
              <a:effectLst/>
              <a:latin typeface="+mn-lt"/>
              <a:ea typeface="+mn-ea"/>
              <a:cs typeface="+mn-cs"/>
            </a:rPr>
            <a:t>に伴う基準財政需要額の増加により、財政力指数が前年度に比べ</a:t>
          </a:r>
          <a:r>
            <a:rPr lang="en-US" altLang="ja-JP" sz="1100">
              <a:solidFill>
                <a:schemeClr val="dk1"/>
              </a:solidFill>
              <a:effectLst/>
              <a:latin typeface="+mn-lt"/>
              <a:ea typeface="+mn-ea"/>
              <a:cs typeface="+mn-cs"/>
            </a:rPr>
            <a:t>0.02</a:t>
          </a:r>
          <a:r>
            <a:rPr lang="ja-JP" altLang="ja-JP" sz="1100">
              <a:solidFill>
                <a:schemeClr val="dk1"/>
              </a:solidFill>
              <a:effectLst/>
              <a:latin typeface="+mn-lt"/>
              <a:ea typeface="+mn-ea"/>
              <a:cs typeface="+mn-cs"/>
            </a:rPr>
            <a:t>ポイント減少した。</a:t>
          </a:r>
          <a:endParaRPr lang="ja-JP" altLang="ja-JP" sz="1400">
            <a:effectLst/>
          </a:endParaRPr>
        </a:p>
        <a:p>
          <a:r>
            <a:rPr lang="ja-JP" altLang="ja-JP" sz="1100">
              <a:solidFill>
                <a:schemeClr val="dk1"/>
              </a:solidFill>
              <a:effectLst/>
              <a:latin typeface="+mn-lt"/>
              <a:ea typeface="+mn-ea"/>
              <a:cs typeface="+mn-cs"/>
            </a:rPr>
            <a:t>　類似団体平均を上回っているものの、エネルギーや物資等の価格高騰への対応や近年頻発している災害等への備えに加え、老朽化した施設への対応や長寿命化等をしていく必要があり、財源に余裕があるとは言えない状況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855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56092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2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の追加交付等</a:t>
          </a:r>
          <a:r>
            <a:rPr kumimoji="1" lang="ja-JP" altLang="ja-JP" sz="1100">
              <a:solidFill>
                <a:schemeClr val="dk1"/>
              </a:solidFill>
              <a:effectLst/>
              <a:latin typeface="+mn-lt"/>
              <a:ea typeface="+mn-ea"/>
              <a:cs typeface="+mn-cs"/>
            </a:rPr>
            <a:t>により経常一般財源</a:t>
          </a:r>
          <a:r>
            <a:rPr kumimoji="1" lang="ja-JP" altLang="en-US" sz="1100">
              <a:solidFill>
                <a:schemeClr val="dk1"/>
              </a:solidFill>
              <a:effectLst/>
              <a:latin typeface="+mn-lt"/>
              <a:ea typeface="+mn-ea"/>
              <a:cs typeface="+mn-cs"/>
            </a:rPr>
            <a:t>の増加が</a:t>
          </a:r>
          <a:r>
            <a:rPr kumimoji="1" lang="ja-JP" altLang="ja-JP" sz="1100">
              <a:solidFill>
                <a:schemeClr val="dk1"/>
              </a:solidFill>
              <a:effectLst/>
              <a:latin typeface="+mn-lt"/>
              <a:ea typeface="+mn-ea"/>
              <a:cs typeface="+mn-cs"/>
            </a:rPr>
            <a:t>経常経費充当一般財源の増加</a:t>
          </a:r>
          <a:r>
            <a:rPr kumimoji="1" lang="ja-JP" altLang="en-US" sz="1100">
              <a:solidFill>
                <a:schemeClr val="dk1"/>
              </a:solidFill>
              <a:effectLst/>
              <a:latin typeface="+mn-lt"/>
              <a:ea typeface="+mn-ea"/>
              <a:cs typeface="+mn-cs"/>
            </a:rPr>
            <a:t>を上回ったため、経常収支比率は前年度に比べ</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ポイント減少した。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令和６年度については、当初予算編成時より、一部会計年度任用職員の雇用形態をフルタイムからパートタイムへ変更するなど、</a:t>
          </a: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の抑制に努めた。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91122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36300"/>
          <a:ext cx="8382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91122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32820"/>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122872</xdr:rowOff>
    </xdr:from>
    <xdr:to>
      <xdr:col>15</xdr:col>
      <xdr:colOff>82550</xdr:colOff>
      <xdr:row>64</xdr:row>
      <xdr:rowOff>160020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2772"/>
          <a:ext cx="8890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122872</xdr:rowOff>
    </xdr:from>
    <xdr:to>
      <xdr:col>11</xdr:col>
      <xdr:colOff>31750</xdr:colOff>
      <xdr:row>66</xdr:row>
      <xdr:rowOff>70485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2772"/>
          <a:ext cx="889000" cy="6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29227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40322</xdr:rowOff>
    </xdr:from>
    <xdr:to>
      <xdr:col>19</xdr:col>
      <xdr:colOff>184150</xdr:colOff>
      <xdr:row>65</xdr:row>
      <xdr:rowOff>141922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126699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7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72072</xdr:rowOff>
    </xdr:from>
    <xdr:to>
      <xdr:col>11</xdr:col>
      <xdr:colOff>82550</xdr:colOff>
      <xdr:row>63</xdr:row>
      <xdr:rowOff>2222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158449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19685</xdr:rowOff>
    </xdr:from>
    <xdr:to>
      <xdr:col>7</xdr:col>
      <xdr:colOff>31750</xdr:colOff>
      <xdr:row>66</xdr:row>
      <xdr:rowOff>121285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106062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a:t>
          </a:r>
          <a:r>
            <a:rPr kumimoji="1" lang="en-US" altLang="ja-JP" sz="1100">
              <a:latin typeface="+mn-ea"/>
              <a:ea typeface="+mn-ea"/>
            </a:rPr>
            <a:t>5</a:t>
          </a:r>
          <a:r>
            <a:rPr kumimoji="1" lang="ja-JP" altLang="en-US" sz="1100">
              <a:latin typeface="+mn-ea"/>
              <a:ea typeface="+mn-ea"/>
            </a:rPr>
            <a:t>年台風</a:t>
          </a:r>
          <a:r>
            <a:rPr kumimoji="1" lang="en-US" altLang="ja-JP" sz="1100">
              <a:latin typeface="+mn-ea"/>
              <a:ea typeface="+mn-ea"/>
            </a:rPr>
            <a:t>13</a:t>
          </a:r>
          <a:r>
            <a:rPr kumimoji="1" lang="ja-JP" altLang="en-US" sz="1100">
              <a:latin typeface="+mn-ea"/>
              <a:ea typeface="+mn-ea"/>
            </a:rPr>
            <a:t>号による災害廃棄物収集運搬委託料の減少等により物件費は減少したが、人事委員会勧告による人件費の増加や排水路浚渫委託料の増加による維持補修費の増加があり、人口一人当たりの決算額は増加した。</a:t>
          </a:r>
          <a:endParaRPr kumimoji="1" lang="en-US" altLang="ja-JP" sz="1100">
            <a:latin typeface="+mn-ea"/>
            <a:ea typeface="+mn-ea"/>
          </a:endParaRPr>
        </a:p>
        <a:p>
          <a:r>
            <a:rPr kumimoji="1" lang="ja-JP" altLang="en-US" sz="1100">
              <a:latin typeface="+mn-ea"/>
              <a:ea typeface="+mn-ea"/>
            </a:rPr>
            <a:t>　物価高騰や賃上げのほか、人口減少の影響もあることから、今後も人口一人当たりの決算額は増加する見込みであることから、必要な事業の精査等により増加の抑制に努めていく。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32169</xdr:rowOff>
    </xdr:from>
    <xdr:to>
      <xdr:col>23</xdr:col>
      <xdr:colOff>133350</xdr:colOff>
      <xdr:row>80</xdr:row>
      <xdr:rowOff>40790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48169"/>
          <a:ext cx="8382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32169</xdr:rowOff>
    </xdr:from>
    <xdr:to>
      <xdr:col>19</xdr:col>
      <xdr:colOff>133350</xdr:colOff>
      <xdr:row>80</xdr:row>
      <xdr:rowOff>40286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48169"/>
          <a:ext cx="889000" cy="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32874</xdr:rowOff>
    </xdr:from>
    <xdr:to>
      <xdr:col>15</xdr:col>
      <xdr:colOff>82550</xdr:colOff>
      <xdr:row>80</xdr:row>
      <xdr:rowOff>40286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48874"/>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32874</xdr:rowOff>
    </xdr:from>
    <xdr:to>
      <xdr:col>11</xdr:col>
      <xdr:colOff>31750</xdr:colOff>
      <xdr:row>80</xdr:row>
      <xdr:rowOff>38663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748874"/>
          <a:ext cx="889000" cy="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161440</xdr:rowOff>
    </xdr:from>
    <xdr:to>
      <xdr:col>23</xdr:col>
      <xdr:colOff>184150</xdr:colOff>
      <xdr:row>80</xdr:row>
      <xdr:rowOff>91590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82717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2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152819</xdr:rowOff>
    </xdr:from>
    <xdr:to>
      <xdr:col>19</xdr:col>
      <xdr:colOff>184150</xdr:colOff>
      <xdr:row>80</xdr:row>
      <xdr:rowOff>82969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6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93146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66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160936</xdr:rowOff>
    </xdr:from>
    <xdr:to>
      <xdr:col>15</xdr:col>
      <xdr:colOff>133350</xdr:colOff>
      <xdr:row>80</xdr:row>
      <xdr:rowOff>91086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0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101263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7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153524</xdr:rowOff>
    </xdr:from>
    <xdr:to>
      <xdr:col>11</xdr:col>
      <xdr:colOff>82550</xdr:colOff>
      <xdr:row>80</xdr:row>
      <xdr:rowOff>83674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93851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159313</xdr:rowOff>
    </xdr:from>
    <xdr:to>
      <xdr:col>7</xdr:col>
      <xdr:colOff>31750</xdr:colOff>
      <xdr:row>80</xdr:row>
      <xdr:rowOff>89463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99640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学歴による昇格の差を設けていないため、主に高卒・短大卒職員のラスパイレス指数が高くなる。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対応として級別人数割合上限設定や、</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年度より</a:t>
          </a:r>
          <a:r>
            <a:rPr lang="en-US" altLang="ja-JP" sz="1100">
              <a:solidFill>
                <a:schemeClr val="dk1"/>
              </a:solidFill>
              <a:effectLst/>
              <a:latin typeface="+mn-lt"/>
              <a:ea typeface="+mn-ea"/>
              <a:cs typeface="+mn-cs"/>
            </a:rPr>
            <a:t>55</a:t>
          </a:r>
          <a:r>
            <a:rPr lang="ja-JP" altLang="ja-JP" sz="1100">
              <a:solidFill>
                <a:schemeClr val="dk1"/>
              </a:solidFill>
              <a:effectLst/>
              <a:latin typeface="+mn-lt"/>
              <a:ea typeface="+mn-ea"/>
              <a:cs typeface="+mn-cs"/>
            </a:rPr>
            <a:t>歳以上昇給停止とすることで長期的な視点で改善を図っていく。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463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807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669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近年は類似団体平均とほぼ同等である。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住民ニーズの複雑化、多様化に対応しつつ職員数の適切な管理に努める。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36936</xdr:rowOff>
    </xdr:from>
    <xdr:to>
      <xdr:col>81</xdr:col>
      <xdr:colOff>44450</xdr:colOff>
      <xdr:row>61</xdr:row>
      <xdr:rowOff>53022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95386"/>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34925</xdr:rowOff>
    </xdr:from>
    <xdr:to>
      <xdr:col>77</xdr:col>
      <xdr:colOff>44450</xdr:colOff>
      <xdr:row>61</xdr:row>
      <xdr:rowOff>36936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9337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28893</xdr:rowOff>
    </xdr:from>
    <xdr:to>
      <xdr:col>72</xdr:col>
      <xdr:colOff>203200</xdr:colOff>
      <xdr:row>61</xdr:row>
      <xdr:rowOff>34925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8734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20849</xdr:rowOff>
    </xdr:from>
    <xdr:to>
      <xdr:col>68</xdr:col>
      <xdr:colOff>152400</xdr:colOff>
      <xdr:row>61</xdr:row>
      <xdr:rowOff>28893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7929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2222</xdr:rowOff>
    </xdr:from>
    <xdr:to>
      <xdr:col>81</xdr:col>
      <xdr:colOff>95250</xdr:colOff>
      <xdr:row>61</xdr:row>
      <xdr:rowOff>103822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18749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157586</xdr:rowOff>
    </xdr:from>
    <xdr:to>
      <xdr:col>77</xdr:col>
      <xdr:colOff>95250</xdr:colOff>
      <xdr:row>61</xdr:row>
      <xdr:rowOff>87736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155575</xdr:rowOff>
    </xdr:from>
    <xdr:to>
      <xdr:col>73</xdr:col>
      <xdr:colOff>44450</xdr:colOff>
      <xdr:row>61</xdr:row>
      <xdr:rowOff>85725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149543</xdr:rowOff>
    </xdr:from>
    <xdr:to>
      <xdr:col>68</xdr:col>
      <xdr:colOff>203200</xdr:colOff>
      <xdr:row>61</xdr:row>
      <xdr:rowOff>79693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89870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141499</xdr:rowOff>
    </xdr:from>
    <xdr:to>
      <xdr:col>64</xdr:col>
      <xdr:colOff>152400</xdr:colOff>
      <xdr:row>61</xdr:row>
      <xdr:rowOff>71649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56426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1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50">
              <a:solidFill>
                <a:schemeClr val="dk1"/>
              </a:solidFill>
              <a:effectLst/>
              <a:latin typeface="+mn-lt"/>
              <a:ea typeface="+mn-ea"/>
              <a:cs typeface="+mn-cs"/>
            </a:rPr>
            <a:t>　公営企業に要する経費の財源とする地方債の償還の財源に充てたと認められる繰入金の減少等により元利償還金等の額</a:t>
          </a:r>
          <a:r>
            <a:rPr kumimoji="1" lang="ja-JP" altLang="en-US" sz="1050">
              <a:solidFill>
                <a:schemeClr val="dk1"/>
              </a:solidFill>
              <a:effectLst/>
              <a:latin typeface="+mn-lt"/>
              <a:ea typeface="+mn-ea"/>
              <a:cs typeface="+mn-cs"/>
            </a:rPr>
            <a:t>が減少</a:t>
          </a:r>
          <a:r>
            <a:rPr kumimoji="1" lang="ja-JP" altLang="ja-JP" sz="1050">
              <a:solidFill>
                <a:schemeClr val="dk1"/>
              </a:solidFill>
              <a:effectLst/>
              <a:latin typeface="+mn-lt"/>
              <a:ea typeface="+mn-ea"/>
              <a:cs typeface="+mn-cs"/>
            </a:rPr>
            <a:t>しているものの</a:t>
          </a:r>
          <a:r>
            <a:rPr kumimoji="1" lang="ja-JP" altLang="en-US" sz="1050">
              <a:solidFill>
                <a:schemeClr val="dk1"/>
              </a:solidFill>
              <a:effectLst/>
              <a:latin typeface="+mn-lt"/>
              <a:ea typeface="+mn-ea"/>
              <a:cs typeface="+mn-cs"/>
            </a:rPr>
            <a:t>、一部事務組合の地方債に充てられた負担金等が</a:t>
          </a:r>
          <a:r>
            <a:rPr kumimoji="1" lang="ja-JP" altLang="ja-JP" sz="1050">
              <a:solidFill>
                <a:schemeClr val="dk1"/>
              </a:solidFill>
              <a:effectLst/>
              <a:latin typeface="+mn-lt"/>
              <a:ea typeface="+mn-ea"/>
              <a:cs typeface="+mn-cs"/>
            </a:rPr>
            <a:t>増加したことに</a:t>
          </a:r>
          <a:r>
            <a:rPr kumimoji="1" lang="ja-JP" altLang="en-US" sz="1050">
              <a:solidFill>
                <a:schemeClr val="dk1"/>
              </a:solidFill>
              <a:effectLst/>
              <a:latin typeface="+mn-lt"/>
              <a:ea typeface="+mn-ea"/>
              <a:cs typeface="+mn-cs"/>
            </a:rPr>
            <a:t>より</a:t>
          </a:r>
          <a:r>
            <a:rPr kumimoji="0" lang="ja-JP" altLang="en-US"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実質公債費</a:t>
          </a:r>
          <a:r>
            <a:rPr kumimoji="1" lang="ja-JP" altLang="ja-JP" sz="1050">
              <a:solidFill>
                <a:schemeClr val="dk1"/>
              </a:solidFill>
              <a:effectLst/>
              <a:latin typeface="+mn-lt"/>
              <a:ea typeface="+mn-ea"/>
              <a:cs typeface="+mn-cs"/>
            </a:rPr>
            <a:t>比率は前年度と同様の結果となった。</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今後について、</a:t>
          </a:r>
          <a:r>
            <a:rPr lang="ja-JP" altLang="en-US" sz="1050">
              <a:solidFill>
                <a:schemeClr val="dk1"/>
              </a:solidFill>
              <a:effectLst/>
              <a:latin typeface="+mn-lt"/>
              <a:ea typeface="+mn-ea"/>
              <a:cs typeface="+mn-cs"/>
            </a:rPr>
            <a:t>河川改修や小中学校の統廃合など、公共施設の建設・改修に係る支出</a:t>
          </a:r>
          <a:r>
            <a:rPr lang="ja-JP" altLang="ja-JP" sz="1050">
              <a:solidFill>
                <a:schemeClr val="dk1"/>
              </a:solidFill>
              <a:effectLst/>
              <a:latin typeface="+mn-lt"/>
              <a:ea typeface="+mn-ea"/>
              <a:cs typeface="+mn-cs"/>
            </a:rPr>
            <a:t>や令和</a:t>
          </a:r>
          <a:r>
            <a:rPr lang="en-US" altLang="ja-JP" sz="1050">
              <a:solidFill>
                <a:schemeClr val="dk1"/>
              </a:solidFill>
              <a:effectLst/>
              <a:latin typeface="+mn-lt"/>
              <a:ea typeface="+mn-ea"/>
              <a:cs typeface="+mn-cs"/>
            </a:rPr>
            <a:t>16</a:t>
          </a:r>
          <a:r>
            <a:rPr lang="ja-JP" altLang="ja-JP" sz="1050">
              <a:solidFill>
                <a:schemeClr val="dk1"/>
              </a:solidFill>
              <a:effectLst/>
              <a:latin typeface="+mn-lt"/>
              <a:ea typeface="+mn-ea"/>
              <a:cs typeface="+mn-cs"/>
            </a:rPr>
            <a:t>年度まで続く茂原市学校給食センター</a:t>
          </a:r>
          <a:r>
            <a:rPr lang="en-US" altLang="ja-JP" sz="1050">
              <a:solidFill>
                <a:schemeClr val="dk1"/>
              </a:solidFill>
              <a:effectLst/>
              <a:latin typeface="+mn-lt"/>
              <a:ea typeface="+mn-ea"/>
              <a:cs typeface="+mn-cs"/>
            </a:rPr>
            <a:t>PFI</a:t>
          </a:r>
          <a:r>
            <a:rPr lang="ja-JP" altLang="ja-JP" sz="1050">
              <a:solidFill>
                <a:schemeClr val="dk1"/>
              </a:solidFill>
              <a:effectLst/>
              <a:latin typeface="+mn-lt"/>
              <a:ea typeface="+mn-ea"/>
              <a:cs typeface="+mn-cs"/>
            </a:rPr>
            <a:t>事業の支出が見込まれている。</a:t>
          </a:r>
          <a:endParaRPr lang="en-US" altLang="ja-JP" sz="1050">
            <a:solidFill>
              <a:schemeClr val="dk1"/>
            </a:solidFill>
            <a:effectLst/>
            <a:latin typeface="+mn-lt"/>
            <a:ea typeface="+mn-ea"/>
            <a:cs typeface="+mn-cs"/>
          </a:endParaRPr>
        </a:p>
        <a:p>
          <a:r>
            <a:rPr lang="ja-JP" altLang="en-US" sz="1050">
              <a:solidFill>
                <a:schemeClr val="dk1"/>
              </a:solidFill>
              <a:effectLst/>
              <a:latin typeface="+mn-lt"/>
              <a:ea typeface="+mn-ea"/>
              <a:cs typeface="+mn-cs"/>
            </a:rPr>
            <a:t>　</a:t>
          </a:r>
          <a:r>
            <a:rPr lang="ja-JP" altLang="ja-JP" sz="1050">
              <a:solidFill>
                <a:schemeClr val="dk1"/>
              </a:solidFill>
              <a:effectLst/>
              <a:latin typeface="+mn-lt"/>
              <a:ea typeface="+mn-ea"/>
              <a:cs typeface="+mn-cs"/>
            </a:rPr>
            <a:t>また、一部事務組合で実施される</a:t>
          </a:r>
          <a:r>
            <a:rPr lang="ja-JP" altLang="en-US" sz="1050">
              <a:solidFill>
                <a:schemeClr val="dk1"/>
              </a:solidFill>
              <a:effectLst/>
              <a:latin typeface="+mn-lt"/>
              <a:ea typeface="+mn-ea"/>
              <a:cs typeface="+mn-cs"/>
            </a:rPr>
            <a:t>予定である新処分場建設</a:t>
          </a:r>
          <a:r>
            <a:rPr lang="ja-JP" altLang="ja-JP" sz="1050">
              <a:solidFill>
                <a:schemeClr val="dk1"/>
              </a:solidFill>
              <a:effectLst/>
              <a:latin typeface="+mn-lt"/>
              <a:ea typeface="+mn-ea"/>
              <a:cs typeface="+mn-cs"/>
            </a:rPr>
            <a:t>及び消防庁舎の建て替え等により、比率の上昇が予想される。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127423</xdr:rowOff>
    </xdr:from>
    <xdr:to>
      <xdr:col>81</xdr:col>
      <xdr:colOff>44450</xdr:colOff>
      <xdr:row>43</xdr:row>
      <xdr:rowOff>127423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997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127423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4676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63077</xdr:rowOff>
    </xdr:from>
    <xdr:to>
      <xdr:col>72</xdr:col>
      <xdr:colOff>203200</xdr:colOff>
      <xdr:row>43</xdr:row>
      <xdr:rowOff>95250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4354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63077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4032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48700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76623</xdr:rowOff>
    </xdr:from>
    <xdr:to>
      <xdr:col>77</xdr:col>
      <xdr:colOff>95250</xdr:colOff>
      <xdr:row>44</xdr:row>
      <xdr:rowOff>6773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163000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66481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主に地方債の現在高の減に伴う将来負担額の減少や、普通交付税額の増や標準税収入額等の増に伴う標準財政規模の増加により、前年度に比べ</a:t>
          </a:r>
          <a:r>
            <a:rPr lang="en-US" altLang="ja-JP" sz="1100">
              <a:solidFill>
                <a:schemeClr val="dk1"/>
              </a:solidFill>
              <a:effectLst/>
              <a:latin typeface="+mn-lt"/>
              <a:ea typeface="+mn-ea"/>
              <a:cs typeface="+mn-cs"/>
            </a:rPr>
            <a:t>6.9</a:t>
          </a:r>
          <a:r>
            <a:rPr lang="ja-JP" altLang="ja-JP" sz="1100">
              <a:solidFill>
                <a:schemeClr val="dk1"/>
              </a:solidFill>
              <a:effectLst/>
              <a:latin typeface="+mn-lt"/>
              <a:ea typeface="+mn-ea"/>
              <a:cs typeface="+mn-cs"/>
            </a:rPr>
            <a:t>ポイント減少した。</a:t>
          </a:r>
          <a:endParaRPr lang="ja-JP" altLang="ja-JP" sz="1400">
            <a:effectLst/>
          </a:endParaRPr>
        </a:p>
        <a:p>
          <a:r>
            <a:rPr lang="ja-JP" altLang="ja-JP" sz="1100">
              <a:solidFill>
                <a:schemeClr val="dk1"/>
              </a:solidFill>
              <a:effectLst/>
              <a:latin typeface="+mn-lt"/>
              <a:ea typeface="+mn-ea"/>
              <a:cs typeface="+mn-cs"/>
            </a:rPr>
            <a:t>　なお、類似団体平均を大きく上回っているのは、平成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年度に発行した第三セクター等改革推進債によるところが大きい。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5019</xdr:rowOff>
    </xdr:from>
    <xdr:to>
      <xdr:col>81</xdr:col>
      <xdr:colOff>44450</xdr:colOff>
      <xdr:row>18</xdr:row>
      <xdr:rowOff>84304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91119"/>
          <a:ext cx="8382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84304</xdr:rowOff>
    </xdr:from>
    <xdr:to>
      <xdr:col>77</xdr:col>
      <xdr:colOff>44450</xdr:colOff>
      <xdr:row>18</xdr:row>
      <xdr:rowOff>168184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70404"/>
          <a:ext cx="8890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168184</xdr:rowOff>
    </xdr:from>
    <xdr:to>
      <xdr:col>72</xdr:col>
      <xdr:colOff>203200</xdr:colOff>
      <xdr:row>19</xdr:row>
      <xdr:rowOff>24311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25428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24311</xdr:rowOff>
    </xdr:from>
    <xdr:to>
      <xdr:col>68</xdr:col>
      <xdr:colOff>152400</xdr:colOff>
      <xdr:row>20</xdr:row>
      <xdr:rowOff>118292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81861"/>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125669</xdr:rowOff>
    </xdr:from>
    <xdr:to>
      <xdr:col>81</xdr:col>
      <xdr:colOff>95250</xdr:colOff>
      <xdr:row>18</xdr:row>
      <xdr:rowOff>55819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97746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1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33504</xdr:rowOff>
    </xdr:from>
    <xdr:to>
      <xdr:col>77</xdr:col>
      <xdr:colOff>95250</xdr:colOff>
      <xdr:row>18</xdr:row>
      <xdr:rowOff>135104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119881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05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117384</xdr:rowOff>
    </xdr:from>
    <xdr:to>
      <xdr:col>73</xdr:col>
      <xdr:colOff>44450</xdr:colOff>
      <xdr:row>19</xdr:row>
      <xdr:rowOff>47534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2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32311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8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144962</xdr:rowOff>
    </xdr:from>
    <xdr:to>
      <xdr:col>68</xdr:col>
      <xdr:colOff>203200</xdr:colOff>
      <xdr:row>19</xdr:row>
      <xdr:rowOff>75112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59888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1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67492</xdr:rowOff>
    </xdr:from>
    <xdr:to>
      <xdr:col>64</xdr:col>
      <xdr:colOff>152400</xdr:colOff>
      <xdr:row>20</xdr:row>
      <xdr:rowOff>169092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153869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8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85,861
84,070
99.92
35,946,639
34,924,198
942,425
19,830,650
32,874,208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人件費の決算額は前年度に比べ</a:t>
          </a:r>
          <a:r>
            <a:rPr kumimoji="1" lang="en-US" altLang="ja-JP" sz="1100">
              <a:solidFill>
                <a:schemeClr val="dk1"/>
              </a:solidFill>
              <a:effectLst/>
              <a:latin typeface="+mn-lt"/>
              <a:ea typeface="+mn-ea"/>
              <a:cs typeface="+mn-cs"/>
            </a:rPr>
            <a:t>89,801</a:t>
          </a:r>
          <a:r>
            <a:rPr kumimoji="1" lang="ja-JP" altLang="ja-JP" sz="1100">
              <a:solidFill>
                <a:schemeClr val="dk1"/>
              </a:solidFill>
              <a:effectLst/>
              <a:latin typeface="+mn-lt"/>
              <a:ea typeface="+mn-ea"/>
              <a:cs typeface="+mn-cs"/>
            </a:rPr>
            <a:t>千円増加しているが、普通交付税の追加交付等による経常一般財源の増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により、前年度に比べ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たことで、類似団体内平均値を下回った。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令和６年度については、当初予算編成時より、一部会計年度任用職員の雇用形態をフルタイムからパートタイムへ変更するなど、経常経費充当一般財源の抑制に努めた。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952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14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38</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149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128778</xdr:rowOff>
    </xdr:from>
    <xdr:to>
      <xdr:col>6</xdr:col>
      <xdr:colOff>171450</xdr:colOff>
      <xdr:row>38</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43705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ゴミ処理業務や消防等に係る業務を一部事務組合で実施していることから、</a:t>
          </a:r>
          <a:r>
            <a:rPr kumimoji="1" lang="ja-JP" altLang="en-US" sz="1100">
              <a:solidFill>
                <a:schemeClr val="dk1"/>
              </a:solidFill>
              <a:effectLst/>
              <a:latin typeface="+mn-lt"/>
              <a:ea typeface="+mn-ea"/>
              <a:cs typeface="+mn-cs"/>
            </a:rPr>
            <a:t>類似</a:t>
          </a:r>
          <a:r>
            <a:rPr kumimoji="1" lang="ja-JP" altLang="ja-JP" sz="1100">
              <a:solidFill>
                <a:schemeClr val="dk1"/>
              </a:solidFill>
              <a:effectLst/>
              <a:latin typeface="+mn-lt"/>
              <a:ea typeface="+mn-ea"/>
              <a:cs typeface="+mn-cs"/>
            </a:rPr>
            <a:t>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子宮頸がんワクチンのキャッチアップ接種による予防接種委託料の増加などにより物件費が増加しているものの、</a:t>
          </a:r>
          <a:r>
            <a:rPr kumimoji="1" lang="ja-JP" altLang="ja-JP" sz="1100">
              <a:solidFill>
                <a:schemeClr val="dk1"/>
              </a:solidFill>
              <a:effectLst/>
              <a:latin typeface="+mn-lt"/>
              <a:ea typeface="+mn-ea"/>
              <a:cs typeface="+mn-cs"/>
            </a:rPr>
            <a:t>普通交付税の追加交付等による経常一般財源の増加により、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ポイント減少した。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増加傾向にある物件費について、</a:t>
          </a:r>
          <a:r>
            <a:rPr kumimoji="1" lang="ja-JP" altLang="ja-JP" sz="1100">
              <a:solidFill>
                <a:schemeClr val="dk1"/>
              </a:solidFill>
              <a:effectLst/>
              <a:latin typeface="+mn-lt"/>
              <a:ea typeface="+mn-ea"/>
              <a:cs typeface="+mn-cs"/>
            </a:rPr>
            <a:t>必要な事業の精査等により抑制に努めていく。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3175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749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165100</xdr:rowOff>
    </xdr:from>
    <xdr:to>
      <xdr:col>78</xdr:col>
      <xdr:colOff>69850</xdr:colOff>
      <xdr:row>14</xdr:row>
      <xdr:rowOff>3175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939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50800</xdr:rowOff>
    </xdr:from>
    <xdr:to>
      <xdr:col>73</xdr:col>
      <xdr:colOff>180975</xdr:colOff>
      <xdr:row>13</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79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50800</xdr:rowOff>
    </xdr:from>
    <xdr:to>
      <xdr:col>69</xdr:col>
      <xdr:colOff>92075</xdr:colOff>
      <xdr:row>13</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79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123825</xdr:rowOff>
    </xdr:from>
    <xdr:to>
      <xdr:col>78</xdr:col>
      <xdr:colOff>120650</xdr:colOff>
      <xdr:row>14</xdr:row>
      <xdr:rowOff>53975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64152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114300</xdr:rowOff>
    </xdr:from>
    <xdr:to>
      <xdr:col>74</xdr:col>
      <xdr:colOff>31750</xdr:colOff>
      <xdr:row>14</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0</xdr:rowOff>
    </xdr:from>
    <xdr:to>
      <xdr:col>69</xdr:col>
      <xdr:colOff>142875</xdr:colOff>
      <xdr:row>13</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99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114300</xdr:rowOff>
    </xdr:from>
    <xdr:to>
      <xdr:col>65</xdr:col>
      <xdr:colOff>53975</xdr:colOff>
      <xdr:row>14</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経常収支比率は前年度と同様の結果となった。これは、扶助費は増加しているものの、普通交付税の追加交付等による経常一般財源の増加したことによるもの。</a:t>
          </a:r>
          <a:endParaRPr kumimoji="1" lang="en-US" altLang="ja-JP" sz="1100">
            <a:latin typeface="+mn-ea"/>
            <a:ea typeface="+mn-ea"/>
          </a:endParaRPr>
        </a:p>
        <a:p>
          <a:r>
            <a:rPr kumimoji="1" lang="ja-JP" altLang="en-US" sz="1100">
              <a:latin typeface="+mn-ea"/>
              <a:ea typeface="+mn-ea"/>
            </a:rPr>
            <a:t>　障害福祉サービスの利用者数が、近年増加傾向にあることから、更なる扶助費の増加が見込まれるため、過大な支給とならないよう、利用者が真に必要なサービスを見極め、支給決定をしていく。</a:t>
          </a:r>
          <a:endParaRPr kumimoji="1" lang="en-US" altLang="ja-JP" sz="1100">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42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155575</xdr:rowOff>
    </xdr:from>
    <xdr:to>
      <xdr:col>15</xdr:col>
      <xdr:colOff>98425</xdr:colOff>
      <xdr:row>54</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424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155575</xdr:rowOff>
    </xdr:from>
    <xdr:to>
      <xdr:col>11</xdr:col>
      <xdr:colOff>9525</xdr:colOff>
      <xdr:row>55</xdr:row>
      <xdr:rowOff>41275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4242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104775</xdr:rowOff>
    </xdr:from>
    <xdr:to>
      <xdr:col>11</xdr:col>
      <xdr:colOff>60325</xdr:colOff>
      <xdr:row>54</xdr:row>
      <xdr:rowOff>34925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45102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6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161925</xdr:rowOff>
    </xdr:from>
    <xdr:to>
      <xdr:col>6</xdr:col>
      <xdr:colOff>171450</xdr:colOff>
      <xdr:row>55</xdr:row>
      <xdr:rowOff>92075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102252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法適化に伴う農業集落排水事業会計</a:t>
          </a:r>
          <a:r>
            <a:rPr kumimoji="1" lang="ja-JP" altLang="en-US" sz="1100">
              <a:solidFill>
                <a:schemeClr val="dk1"/>
              </a:solidFill>
              <a:effectLst/>
              <a:latin typeface="+mn-lt"/>
              <a:ea typeface="+mn-ea"/>
              <a:cs typeface="+mn-cs"/>
            </a:rPr>
            <a:t>繰出金の減少により、前年度に比べ</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介護保険事業、後期高齢者医療に係る繰出金は増加傾向にあるため、保険料徴収率の</a:t>
          </a:r>
          <a:r>
            <a:rPr kumimoji="1" lang="ja-JP" altLang="en-US" sz="1100">
              <a:solidFill>
                <a:schemeClr val="dk1"/>
              </a:solidFill>
              <a:effectLst/>
              <a:latin typeface="+mn-lt"/>
              <a:ea typeface="+mn-ea"/>
              <a:cs typeface="+mn-cs"/>
            </a:rPr>
            <a:t>向上</a:t>
          </a:r>
          <a:r>
            <a:rPr kumimoji="1" lang="ja-JP" altLang="ja-JP" sz="1100">
              <a:solidFill>
                <a:schemeClr val="dk1"/>
              </a:solidFill>
              <a:effectLst/>
              <a:latin typeface="+mn-lt"/>
              <a:ea typeface="+mn-ea"/>
              <a:cs typeface="+mn-cs"/>
            </a:rPr>
            <a:t>等、一般会計の負担軽減に努めていく。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152146</xdr:rowOff>
    </xdr:from>
    <xdr:to>
      <xdr:col>82</xdr:col>
      <xdr:colOff>107950</xdr:colOff>
      <xdr:row>58</xdr:row>
      <xdr:rowOff>72136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247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72136</xdr:rowOff>
    </xdr:from>
    <xdr:to>
      <xdr:col>78</xdr:col>
      <xdr:colOff>69850</xdr:colOff>
      <xdr:row>58</xdr:row>
      <xdr:rowOff>108712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0162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108712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3394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145288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3394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101346</xdr:rowOff>
    </xdr:from>
    <xdr:to>
      <xdr:col>82</xdr:col>
      <xdr:colOff>158750</xdr:colOff>
      <xdr:row>58</xdr:row>
      <xdr:rowOff>31496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73423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57912</xdr:rowOff>
    </xdr:from>
    <xdr:to>
      <xdr:col>74</xdr:col>
      <xdr:colOff>31750</xdr:colOff>
      <xdr:row>58</xdr:row>
      <xdr:rowOff>159512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144289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94488</xdr:rowOff>
    </xdr:from>
    <xdr:to>
      <xdr:col>65</xdr:col>
      <xdr:colOff>53975</xdr:colOff>
      <xdr:row>59</xdr:row>
      <xdr:rowOff>24638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9415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2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法適化に伴う農業集落排水事業会計負担金や</a:t>
          </a:r>
          <a:r>
            <a:rPr kumimoji="1" lang="ja-JP" altLang="ja-JP" sz="1100">
              <a:solidFill>
                <a:schemeClr val="dk1"/>
              </a:solidFill>
              <a:effectLst/>
              <a:latin typeface="+mn-lt"/>
              <a:ea typeface="+mn-ea"/>
              <a:cs typeface="+mn-cs"/>
            </a:rPr>
            <a:t>一部事務組合に係る負担金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しているものの、</a:t>
          </a:r>
          <a:r>
            <a:rPr kumimoji="1" lang="ja-JP" altLang="ja-JP" sz="1100">
              <a:solidFill>
                <a:schemeClr val="dk1"/>
              </a:solidFill>
              <a:effectLst/>
              <a:latin typeface="+mn-lt"/>
              <a:ea typeface="+mn-ea"/>
              <a:cs typeface="+mn-cs"/>
            </a:rPr>
            <a:t>普通交付税の追加交付等による経常一般財源の増加により、前年度に比べ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一部事務組合で実施され</a:t>
          </a:r>
          <a:r>
            <a:rPr kumimoji="1" lang="ja-JP" altLang="en-US" sz="1100">
              <a:solidFill>
                <a:schemeClr val="dk1"/>
              </a:solidFill>
              <a:effectLst/>
              <a:latin typeface="+mn-lt"/>
              <a:ea typeface="+mn-ea"/>
              <a:cs typeface="+mn-cs"/>
            </a:rPr>
            <a:t>てい</a:t>
          </a:r>
          <a:r>
            <a:rPr kumimoji="1" lang="ja-JP" altLang="ja-JP" sz="1100">
              <a:solidFill>
                <a:schemeClr val="dk1"/>
              </a:solidFill>
              <a:effectLst/>
              <a:latin typeface="+mn-lt"/>
              <a:ea typeface="+mn-ea"/>
              <a:cs typeface="+mn-cs"/>
            </a:rPr>
            <a:t>る新最終処分場</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建設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消防庁舎の建て替え</a:t>
          </a:r>
          <a:r>
            <a:rPr kumimoji="1" lang="ja-JP" altLang="en-US" sz="1100">
              <a:solidFill>
                <a:schemeClr val="dk1"/>
              </a:solidFill>
              <a:effectLst/>
              <a:latin typeface="+mn-lt"/>
              <a:ea typeface="+mn-ea"/>
              <a:cs typeface="+mn-cs"/>
            </a:rPr>
            <a:t>のほか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人件費の上昇などにより</a:t>
          </a:r>
          <a:r>
            <a:rPr kumimoji="1" lang="ja-JP" altLang="ja-JP" sz="1100">
              <a:solidFill>
                <a:schemeClr val="dk1"/>
              </a:solidFill>
              <a:effectLst/>
              <a:latin typeface="+mn-lt"/>
              <a:ea typeface="+mn-ea"/>
              <a:cs typeface="+mn-cs"/>
            </a:rPr>
            <a:t>負担金</a:t>
          </a:r>
          <a:r>
            <a:rPr kumimoji="1" lang="ja-JP" altLang="en-US" sz="1100">
              <a:solidFill>
                <a:schemeClr val="dk1"/>
              </a:solidFill>
              <a:effectLst/>
              <a:latin typeface="+mn-lt"/>
              <a:ea typeface="+mn-ea"/>
              <a:cs typeface="+mn-cs"/>
            </a:rPr>
            <a:t>の増加が</a:t>
          </a:r>
          <a:r>
            <a:rPr kumimoji="1" lang="ja-JP" altLang="ja-JP" sz="1100">
              <a:solidFill>
                <a:schemeClr val="dk1"/>
              </a:solidFill>
              <a:effectLst/>
              <a:latin typeface="+mn-lt"/>
              <a:ea typeface="+mn-ea"/>
              <a:cs typeface="+mn-cs"/>
            </a:rPr>
            <a:t>見込まれることから、過大な支出とならないよう注視していく。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120142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455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120142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997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56134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86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83566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86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令和</a:t>
          </a:r>
          <a:r>
            <a:rPr kumimoji="1" lang="en-US" altLang="ja-JP" sz="1100">
              <a:latin typeface="+mn-ea"/>
              <a:ea typeface="+mn-ea"/>
            </a:rPr>
            <a:t>2</a:t>
          </a:r>
          <a:r>
            <a:rPr kumimoji="1" lang="ja-JP" altLang="en-US" sz="1100">
              <a:latin typeface="+mn-ea"/>
              <a:ea typeface="+mn-ea"/>
            </a:rPr>
            <a:t>年度の臨時財政対策債の元金償還開始等があったものの、令和</a:t>
          </a:r>
          <a:r>
            <a:rPr kumimoji="1" lang="en-US" altLang="ja-JP" sz="1100">
              <a:latin typeface="+mn-ea"/>
              <a:ea typeface="+mn-ea"/>
            </a:rPr>
            <a:t>5</a:t>
          </a:r>
          <a:r>
            <a:rPr kumimoji="1" lang="ja-JP" altLang="en-US" sz="1100">
              <a:latin typeface="+mn-ea"/>
              <a:ea typeface="+mn-ea"/>
            </a:rPr>
            <a:t>年度に償還を終えた公債費が上回ったことにより、前年度より</a:t>
          </a:r>
          <a:r>
            <a:rPr kumimoji="1" lang="en-US" altLang="ja-JP" sz="1100">
              <a:latin typeface="+mn-ea"/>
              <a:ea typeface="+mn-ea"/>
            </a:rPr>
            <a:t>1.1</a:t>
          </a:r>
          <a:r>
            <a:rPr kumimoji="1" lang="ja-JP" altLang="en-US" sz="1100">
              <a:latin typeface="+mn-ea"/>
              <a:ea typeface="+mn-ea"/>
            </a:rPr>
            <a:t>ポイント減少した。</a:t>
          </a:r>
          <a:endParaRPr kumimoji="1" lang="en-US" altLang="ja-JP" sz="1100">
            <a:latin typeface="+mn-ea"/>
            <a:ea typeface="+mn-ea"/>
          </a:endParaRPr>
        </a:p>
        <a:p>
          <a:r>
            <a:rPr kumimoji="1" lang="ja-JP" altLang="en-US" sz="1100">
              <a:latin typeface="+mn-ea"/>
              <a:ea typeface="+mn-ea"/>
            </a:rPr>
            <a:t>　</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24</a:t>
          </a:r>
          <a:r>
            <a:rPr kumimoji="1" lang="ja-JP" altLang="ja-JP" sz="1100">
              <a:solidFill>
                <a:schemeClr val="dk1"/>
              </a:solidFill>
              <a:effectLst/>
              <a:latin typeface="+mn-ea"/>
              <a:ea typeface="+mn-ea"/>
              <a:cs typeface="+mn-cs"/>
            </a:rPr>
            <a:t>年度に発</a:t>
          </a:r>
          <a:r>
            <a:rPr kumimoji="1" lang="ja-JP" altLang="ja-JP" sz="1100" b="0">
              <a:solidFill>
                <a:schemeClr val="dk1"/>
              </a:solidFill>
              <a:effectLst/>
              <a:latin typeface="+mn-ea"/>
              <a:ea typeface="+mn-ea"/>
              <a:cs typeface="+mn-cs"/>
            </a:rPr>
            <a:t>行</a:t>
          </a:r>
          <a:r>
            <a:rPr kumimoji="1" lang="ja-JP" altLang="ja-JP" sz="1100">
              <a:solidFill>
                <a:schemeClr val="dk1"/>
              </a:solidFill>
              <a:effectLst/>
              <a:latin typeface="+mn-ea"/>
              <a:ea typeface="+mn-ea"/>
              <a:cs typeface="+mn-cs"/>
            </a:rPr>
            <a:t>した第三セクター等改革推進債等の影響により、類似団体</a:t>
          </a:r>
          <a:r>
            <a:rPr kumimoji="1" lang="ja-JP" altLang="en-US" sz="1100">
              <a:solidFill>
                <a:schemeClr val="dk1"/>
              </a:solidFill>
              <a:effectLst/>
              <a:latin typeface="+mn-ea"/>
              <a:ea typeface="+mn-ea"/>
              <a:cs typeface="+mn-cs"/>
            </a:rPr>
            <a:t>内</a:t>
          </a:r>
          <a:r>
            <a:rPr kumimoji="1" lang="ja-JP" altLang="ja-JP" sz="1100">
              <a:solidFill>
                <a:schemeClr val="dk1"/>
              </a:solidFill>
              <a:effectLst/>
              <a:latin typeface="+mn-ea"/>
              <a:ea typeface="+mn-ea"/>
              <a:cs typeface="+mn-cs"/>
            </a:rPr>
            <a:t>平均</a:t>
          </a:r>
          <a:r>
            <a:rPr kumimoji="1" lang="ja-JP" altLang="en-US" sz="1100">
              <a:solidFill>
                <a:schemeClr val="dk1"/>
              </a:solidFill>
              <a:effectLst/>
              <a:latin typeface="+mn-ea"/>
              <a:ea typeface="+mn-ea"/>
              <a:cs typeface="+mn-cs"/>
            </a:rPr>
            <a:t>値</a:t>
          </a:r>
          <a:r>
            <a:rPr kumimoji="1" lang="ja-JP" altLang="ja-JP" sz="1100">
              <a:solidFill>
                <a:schemeClr val="dk1"/>
              </a:solidFill>
              <a:effectLst/>
              <a:latin typeface="+mn-ea"/>
              <a:ea typeface="+mn-ea"/>
              <a:cs typeface="+mn-cs"/>
            </a:rPr>
            <a:t>より高い状況が続いていることから、地方債の借入額と償還元金のバランスを考慮し、公債費の</a:t>
          </a:r>
          <a:r>
            <a:rPr kumimoji="1" lang="ja-JP" altLang="en-US" sz="1100">
              <a:solidFill>
                <a:schemeClr val="dk1"/>
              </a:solidFill>
              <a:effectLst/>
              <a:latin typeface="+mn-ea"/>
              <a:ea typeface="+mn-ea"/>
              <a:cs typeface="+mn-cs"/>
            </a:rPr>
            <a:t>縮減</a:t>
          </a:r>
          <a:r>
            <a:rPr kumimoji="1" lang="ja-JP" altLang="ja-JP" sz="1100">
              <a:solidFill>
                <a:schemeClr val="dk1"/>
              </a:solidFill>
              <a:effectLst/>
              <a:latin typeface="+mn-ea"/>
              <a:ea typeface="+mn-ea"/>
              <a:cs typeface="+mn-cs"/>
            </a:rPr>
            <a:t>を図っていく。</a:t>
          </a:r>
          <a:endParaRPr kumimoji="1" lang="en-US" altLang="ja-JP" sz="1100">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119380</xdr:rowOff>
    </xdr:from>
    <xdr:to>
      <xdr:col>24</xdr:col>
      <xdr:colOff>25400</xdr:colOff>
      <xdr:row>79</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924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157480</xdr:rowOff>
    </xdr:from>
    <xdr:to>
      <xdr:col>19</xdr:col>
      <xdr:colOff>187325</xdr:colOff>
      <xdr:row>79</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53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78</xdr:row>
      <xdr:rowOff>157480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4848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111761</xdr:rowOff>
    </xdr:from>
    <xdr:to>
      <xdr:col>11</xdr:col>
      <xdr:colOff>9525</xdr:colOff>
      <xdr:row>79</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84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68580</xdr:rowOff>
    </xdr:from>
    <xdr:to>
      <xdr:col>24</xdr:col>
      <xdr:colOff>76200</xdr:colOff>
      <xdr:row>78</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152400</xdr:rowOff>
    </xdr:from>
    <xdr:to>
      <xdr:col>20</xdr:col>
      <xdr:colOff>38100</xdr:colOff>
      <xdr:row>79</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106680</xdr:rowOff>
    </xdr:from>
    <xdr:to>
      <xdr:col>15</xdr:col>
      <xdr:colOff>149225</xdr:colOff>
      <xdr:row>79</xdr:row>
      <xdr:rowOff>36830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21607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60961</xdr:rowOff>
    </xdr:from>
    <xdr:to>
      <xdr:col>11</xdr:col>
      <xdr:colOff>60325</xdr:colOff>
      <xdr:row>78</xdr:row>
      <xdr:rowOff>162561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147338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人件費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増加が大きい</a:t>
          </a:r>
          <a:r>
            <a:rPr kumimoji="1" lang="ja-JP" altLang="ja-JP" sz="1100">
              <a:solidFill>
                <a:schemeClr val="dk1"/>
              </a:solidFill>
              <a:effectLst/>
              <a:latin typeface="+mn-lt"/>
              <a:ea typeface="+mn-ea"/>
              <a:cs typeface="+mn-cs"/>
            </a:rPr>
            <a:t>ものの、普通交付税の追加交付等による経常一般財源の増加により、前年度に比べ</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ポイント減少した。</a:t>
          </a:r>
          <a:endParaRPr lang="ja-JP" altLang="ja-JP">
            <a:effectLst/>
          </a:endParaRPr>
        </a:p>
        <a:p>
          <a:r>
            <a:rPr kumimoji="1" lang="ja-JP" altLang="ja-JP" sz="1100">
              <a:solidFill>
                <a:schemeClr val="dk1"/>
              </a:solidFill>
              <a:effectLst/>
              <a:latin typeface="+mn-lt"/>
              <a:ea typeface="+mn-ea"/>
              <a:cs typeface="+mn-cs"/>
            </a:rPr>
            <a:t>　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と比べ低い水準ではあるが、物価高騰の影響や、一部事務組合への負担金の増加が見込まれることから、必要な事業の精査等により増加の抑制に努めていく。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xdr:rowOff>
    </xdr:from>
    <xdr:to>
      <xdr:col>82</xdr:col>
      <xdr:colOff>107950</xdr:colOff>
      <xdr:row>75</xdr:row>
      <xdr:rowOff>106426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86459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56134</xdr:rowOff>
    </xdr:from>
    <xdr:to>
      <xdr:col>78</xdr:col>
      <xdr:colOff>69850</xdr:colOff>
      <xdr:row>75</xdr:row>
      <xdr:rowOff>106426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148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138430</xdr:rowOff>
    </xdr:from>
    <xdr:to>
      <xdr:col>73</xdr:col>
      <xdr:colOff>180975</xdr:colOff>
      <xdr:row>75</xdr:row>
      <xdr:rowOff>56134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5428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138430</xdr:rowOff>
    </xdr:from>
    <xdr:to>
      <xdr:col>69</xdr:col>
      <xdr:colOff>92075</xdr:colOff>
      <xdr:row>76</xdr:row>
      <xdr:rowOff>49276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54280"/>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126492</xdr:rowOff>
    </xdr:from>
    <xdr:to>
      <xdr:col>82</xdr:col>
      <xdr:colOff>158750</xdr:colOff>
      <xdr:row>75</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143019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6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xdr:rowOff>
    </xdr:from>
    <xdr:to>
      <xdr:col>74</xdr:col>
      <xdr:colOff>31750</xdr:colOff>
      <xdr:row>75</xdr:row>
      <xdr:rowOff>106934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117111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87630</xdr:rowOff>
    </xdr:from>
    <xdr:to>
      <xdr:col>69</xdr:col>
      <xdr:colOff>142875</xdr:colOff>
      <xdr:row>74</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27957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84853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15253</xdr:rowOff>
    </xdr:from>
    <xdr:to>
      <xdr:col>29</xdr:col>
      <xdr:colOff>127000</xdr:colOff>
      <xdr:row>19</xdr:row>
      <xdr:rowOff>31572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20428"/>
          <a:ext cx="647700" cy="16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31572</xdr:rowOff>
    </xdr:from>
    <xdr:to>
      <xdr:col>26</xdr:col>
      <xdr:colOff>50800</xdr:colOff>
      <xdr:row>19</xdr:row>
      <xdr:rowOff>66739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6747"/>
          <a:ext cx="698500" cy="3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54978</xdr:rowOff>
    </xdr:from>
    <xdr:to>
      <xdr:col>22</xdr:col>
      <xdr:colOff>114300</xdr:colOff>
      <xdr:row>19</xdr:row>
      <xdr:rowOff>66739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60153"/>
          <a:ext cx="698500" cy="11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54978</xdr:rowOff>
    </xdr:from>
    <xdr:to>
      <xdr:col>18</xdr:col>
      <xdr:colOff>177800</xdr:colOff>
      <xdr:row>19</xdr:row>
      <xdr:rowOff>66205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0153"/>
          <a:ext cx="698500" cy="1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135903</xdr:rowOff>
    </xdr:from>
    <xdr:to>
      <xdr:col>29</xdr:col>
      <xdr:colOff>177800</xdr:colOff>
      <xdr:row>19</xdr:row>
      <xdr:rowOff>66053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107980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152222</xdr:rowOff>
    </xdr:from>
    <xdr:to>
      <xdr:col>26</xdr:col>
      <xdr:colOff>101600</xdr:colOff>
      <xdr:row>19</xdr:row>
      <xdr:rowOff>82372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5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92549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15939</xdr:rowOff>
    </xdr:from>
    <xdr:to>
      <xdr:col>22</xdr:col>
      <xdr:colOff>165100</xdr:colOff>
      <xdr:row>19</xdr:row>
      <xdr:rowOff>117539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127716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4178</xdr:rowOff>
    </xdr:from>
    <xdr:to>
      <xdr:col>19</xdr:col>
      <xdr:colOff>38100</xdr:colOff>
      <xdr:row>19</xdr:row>
      <xdr:rowOff>105778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9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115955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15405</xdr:rowOff>
    </xdr:from>
    <xdr:to>
      <xdr:col>15</xdr:col>
      <xdr:colOff>101600</xdr:colOff>
      <xdr:row>19</xdr:row>
      <xdr:rowOff>117005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127182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222849</xdr:rowOff>
    </xdr:from>
    <xdr:to>
      <xdr:col>29</xdr:col>
      <xdr:colOff>127000</xdr:colOff>
      <xdr:row>34</xdr:row>
      <xdr:rowOff>271214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90299"/>
          <a:ext cx="647700" cy="48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222849</xdr:rowOff>
    </xdr:from>
    <xdr:to>
      <xdr:col>26</xdr:col>
      <xdr:colOff>50800</xdr:colOff>
      <xdr:row>34</xdr:row>
      <xdr:rowOff>328364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90299"/>
          <a:ext cx="698500" cy="105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293225</xdr:rowOff>
    </xdr:from>
    <xdr:to>
      <xdr:col>22</xdr:col>
      <xdr:colOff>114300</xdr:colOff>
      <xdr:row>34</xdr:row>
      <xdr:rowOff>328364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60675"/>
          <a:ext cx="698500" cy="35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293225</xdr:rowOff>
    </xdr:from>
    <xdr:to>
      <xdr:col>18</xdr:col>
      <xdr:colOff>177800</xdr:colOff>
      <xdr:row>35</xdr:row>
      <xdr:rowOff>4274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60675"/>
          <a:ext cx="698500" cy="53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220414</xdr:rowOff>
    </xdr:from>
    <xdr:to>
      <xdr:col>29</xdr:col>
      <xdr:colOff>177800</xdr:colOff>
      <xdr:row>34</xdr:row>
      <xdr:rowOff>322014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8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65491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172049</xdr:rowOff>
    </xdr:from>
    <xdr:to>
      <xdr:col>26</xdr:col>
      <xdr:colOff>101600</xdr:colOff>
      <xdr:row>34</xdr:row>
      <xdr:rowOff>273648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3949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283826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0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277564</xdr:rowOff>
    </xdr:from>
    <xdr:to>
      <xdr:col>22</xdr:col>
      <xdr:colOff>165100</xdr:colOff>
      <xdr:row>35</xdr:row>
      <xdr:rowOff>36264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45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46441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242425</xdr:rowOff>
    </xdr:from>
    <xdr:to>
      <xdr:col>19</xdr:col>
      <xdr:colOff>38100</xdr:colOff>
      <xdr:row>35</xdr:row>
      <xdr:rowOff>1125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09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11302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296374</xdr:rowOff>
    </xdr:from>
    <xdr:to>
      <xdr:col>15</xdr:col>
      <xdr:colOff>101600</xdr:colOff>
      <xdr:row>35</xdr:row>
      <xdr:rowOff>55074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6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65252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3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85,861
84,070
99.92
35,946,639
34,924,198
942,425
19,830,650
32,874,208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47770</xdr:rowOff>
    </xdr:from>
    <xdr:to>
      <xdr:col>24</xdr:col>
      <xdr:colOff>63500</xdr:colOff>
      <xdr:row>37</xdr:row>
      <xdr:rowOff>73782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1420"/>
          <a:ext cx="838200" cy="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73782</xdr:rowOff>
    </xdr:from>
    <xdr:to>
      <xdr:col>19</xdr:col>
      <xdr:colOff>177800</xdr:colOff>
      <xdr:row>37</xdr:row>
      <xdr:rowOff>87824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17432"/>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84836</xdr:rowOff>
    </xdr:from>
    <xdr:to>
      <xdr:col>15</xdr:col>
      <xdr:colOff>50800</xdr:colOff>
      <xdr:row>37</xdr:row>
      <xdr:rowOff>87824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28486"/>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84836</xdr:rowOff>
    </xdr:from>
    <xdr:to>
      <xdr:col>10</xdr:col>
      <xdr:colOff>114300</xdr:colOff>
      <xdr:row>37</xdr:row>
      <xdr:rowOff>87400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8486"/>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168420</xdr:rowOff>
    </xdr:from>
    <xdr:to>
      <xdr:col>24</xdr:col>
      <xdr:colOff>114300</xdr:colOff>
      <xdr:row>37</xdr:row>
      <xdr:rowOff>98570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146847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22982</xdr:rowOff>
    </xdr:from>
    <xdr:to>
      <xdr:col>20</xdr:col>
      <xdr:colOff>38100</xdr:colOff>
      <xdr:row>37</xdr:row>
      <xdr:rowOff>124582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115709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37024</xdr:rowOff>
    </xdr:from>
    <xdr:to>
      <xdr:col>15</xdr:col>
      <xdr:colOff>101600</xdr:colOff>
      <xdr:row>37</xdr:row>
      <xdr:rowOff>138624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129751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34036</xdr:rowOff>
    </xdr:from>
    <xdr:to>
      <xdr:col>10</xdr:col>
      <xdr:colOff>165100</xdr:colOff>
      <xdr:row>37</xdr:row>
      <xdr:rowOff>135636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126763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36600</xdr:rowOff>
    </xdr:from>
    <xdr:to>
      <xdr:col>6</xdr:col>
      <xdr:colOff>38100</xdr:colOff>
      <xdr:row>37</xdr:row>
      <xdr:rowOff>138200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129326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130628</xdr:rowOff>
    </xdr:from>
    <xdr:to>
      <xdr:col>24</xdr:col>
      <xdr:colOff>63500</xdr:colOff>
      <xdr:row>58</xdr:row>
      <xdr:rowOff>131686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74728"/>
          <a:ext cx="838200" cy="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120236</xdr:rowOff>
    </xdr:from>
    <xdr:to>
      <xdr:col>19</xdr:col>
      <xdr:colOff>177800</xdr:colOff>
      <xdr:row>58</xdr:row>
      <xdr:rowOff>130628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64336"/>
          <a:ext cx="889000" cy="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120236</xdr:rowOff>
    </xdr:from>
    <xdr:to>
      <xdr:col>15</xdr:col>
      <xdr:colOff>50800</xdr:colOff>
      <xdr:row>58</xdr:row>
      <xdr:rowOff>128861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64336"/>
          <a:ext cx="889000" cy="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121526</xdr:rowOff>
    </xdr:from>
    <xdr:to>
      <xdr:col>10</xdr:col>
      <xdr:colOff>114300</xdr:colOff>
      <xdr:row>58</xdr:row>
      <xdr:rowOff>128861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65626"/>
          <a:ext cx="889000" cy="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80886</xdr:rowOff>
    </xdr:from>
    <xdr:to>
      <xdr:col>24</xdr:col>
      <xdr:colOff>114300</xdr:colOff>
      <xdr:row>59</xdr:row>
      <xdr:rowOff>11036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167263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3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79828</xdr:rowOff>
    </xdr:from>
    <xdr:to>
      <xdr:col>20</xdr:col>
      <xdr:colOff>38100</xdr:colOff>
      <xdr:row>59</xdr:row>
      <xdr:rowOff>9978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1105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11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69436</xdr:rowOff>
    </xdr:from>
    <xdr:to>
      <xdr:col>15</xdr:col>
      <xdr:colOff>101600</xdr:colOff>
      <xdr:row>58</xdr:row>
      <xdr:rowOff>171036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162163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78061</xdr:rowOff>
    </xdr:from>
    <xdr:to>
      <xdr:col>10</xdr:col>
      <xdr:colOff>165100</xdr:colOff>
      <xdr:row>59</xdr:row>
      <xdr:rowOff>8211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2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170788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1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70726</xdr:rowOff>
    </xdr:from>
    <xdr:to>
      <xdr:col>6</xdr:col>
      <xdr:colOff>38100</xdr:colOff>
      <xdr:row>59</xdr:row>
      <xdr:rowOff>876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163453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158483</xdr:rowOff>
    </xdr:from>
    <xdr:to>
      <xdr:col>24</xdr:col>
      <xdr:colOff>63500</xdr:colOff>
      <xdr:row>78</xdr:row>
      <xdr:rowOff>170599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31583"/>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163894</xdr:rowOff>
    </xdr:from>
    <xdr:to>
      <xdr:col>19</xdr:col>
      <xdr:colOff>177800</xdr:colOff>
      <xdr:row>78</xdr:row>
      <xdr:rowOff>170599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36994"/>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153036</xdr:rowOff>
    </xdr:from>
    <xdr:to>
      <xdr:col>15</xdr:col>
      <xdr:colOff>50800</xdr:colOff>
      <xdr:row>78</xdr:row>
      <xdr:rowOff>163894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26136"/>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153036</xdr:rowOff>
    </xdr:from>
    <xdr:to>
      <xdr:col>10</xdr:col>
      <xdr:colOff>114300</xdr:colOff>
      <xdr:row>78</xdr:row>
      <xdr:rowOff>167399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26136"/>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107683</xdr:rowOff>
    </xdr:from>
    <xdr:to>
      <xdr:col>24</xdr:col>
      <xdr:colOff>114300</xdr:colOff>
      <xdr:row>79</xdr:row>
      <xdr:rowOff>37833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22610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9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119799</xdr:rowOff>
    </xdr:from>
    <xdr:to>
      <xdr:col>20</xdr:col>
      <xdr:colOff>38100</xdr:colOff>
      <xdr:row>79</xdr:row>
      <xdr:rowOff>49949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9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41076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8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113094</xdr:rowOff>
    </xdr:from>
    <xdr:to>
      <xdr:col>15</xdr:col>
      <xdr:colOff>101600</xdr:colOff>
      <xdr:row>79</xdr:row>
      <xdr:rowOff>43244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34371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7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102236</xdr:rowOff>
    </xdr:from>
    <xdr:to>
      <xdr:col>10</xdr:col>
      <xdr:colOff>165100</xdr:colOff>
      <xdr:row>79</xdr:row>
      <xdr:rowOff>32386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23513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116599</xdr:rowOff>
    </xdr:from>
    <xdr:to>
      <xdr:col>6</xdr:col>
      <xdr:colOff>38100</xdr:colOff>
      <xdr:row>79</xdr:row>
      <xdr:rowOff>46749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37876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8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109037</xdr:rowOff>
    </xdr:from>
    <xdr:to>
      <xdr:col>24</xdr:col>
      <xdr:colOff>63500</xdr:colOff>
      <xdr:row>96</xdr:row>
      <xdr:rowOff>162119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68237"/>
          <a:ext cx="838200" cy="5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162119</xdr:rowOff>
    </xdr:from>
    <xdr:to>
      <xdr:col>19</xdr:col>
      <xdr:colOff>177800</xdr:colOff>
      <xdr:row>97</xdr:row>
      <xdr:rowOff>74496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21319"/>
          <a:ext cx="889000" cy="8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8530</xdr:rowOff>
    </xdr:from>
    <xdr:to>
      <xdr:col>15</xdr:col>
      <xdr:colOff>50800</xdr:colOff>
      <xdr:row>97</xdr:row>
      <xdr:rowOff>74496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39180"/>
          <a:ext cx="889000" cy="6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8530</xdr:rowOff>
    </xdr:from>
    <xdr:to>
      <xdr:col>10</xdr:col>
      <xdr:colOff>114300</xdr:colOff>
      <xdr:row>98</xdr:row>
      <xdr:rowOff>15067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39180"/>
          <a:ext cx="889000" cy="17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58237</xdr:rowOff>
    </xdr:from>
    <xdr:to>
      <xdr:col>24</xdr:col>
      <xdr:colOff>114300</xdr:colOff>
      <xdr:row>96</xdr:row>
      <xdr:rowOff>159837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36664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9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111319</xdr:rowOff>
    </xdr:from>
    <xdr:to>
      <xdr:col>20</xdr:col>
      <xdr:colOff>38100</xdr:colOff>
      <xdr:row>97</xdr:row>
      <xdr:rowOff>41469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7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32596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66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23696</xdr:rowOff>
    </xdr:from>
    <xdr:to>
      <xdr:col>15</xdr:col>
      <xdr:colOff>101600</xdr:colOff>
      <xdr:row>97</xdr:row>
      <xdr:rowOff>125296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5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116423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4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129180</xdr:rowOff>
    </xdr:from>
    <xdr:to>
      <xdr:col>10</xdr:col>
      <xdr:colOff>165100</xdr:colOff>
      <xdr:row>97</xdr:row>
      <xdr:rowOff>59330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50457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8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135717</xdr:rowOff>
    </xdr:from>
    <xdr:to>
      <xdr:col>6</xdr:col>
      <xdr:colOff>38100</xdr:colOff>
      <xdr:row>98</xdr:row>
      <xdr:rowOff>65867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56994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5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128895</xdr:rowOff>
    </xdr:from>
    <xdr:to>
      <xdr:col>55</xdr:col>
      <xdr:colOff>0</xdr:colOff>
      <xdr:row>36</xdr:row>
      <xdr:rowOff>140431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01095"/>
          <a:ext cx="838200" cy="1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115918</xdr:rowOff>
    </xdr:from>
    <xdr:to>
      <xdr:col>50</xdr:col>
      <xdr:colOff>114300</xdr:colOff>
      <xdr:row>36</xdr:row>
      <xdr:rowOff>140431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88118"/>
          <a:ext cx="889000" cy="2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115918</xdr:rowOff>
    </xdr:from>
    <xdr:to>
      <xdr:col>45</xdr:col>
      <xdr:colOff>177800</xdr:colOff>
      <xdr:row>36</xdr:row>
      <xdr:rowOff>150559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88118"/>
          <a:ext cx="889000" cy="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42697</xdr:rowOff>
    </xdr:from>
    <xdr:to>
      <xdr:col>41</xdr:col>
      <xdr:colOff>50800</xdr:colOff>
      <xdr:row>36</xdr:row>
      <xdr:rowOff>150559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29097"/>
          <a:ext cx="889000" cy="79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78095</xdr:rowOff>
    </xdr:from>
    <xdr:to>
      <xdr:col>55</xdr:col>
      <xdr:colOff>50800</xdr:colOff>
      <xdr:row>37</xdr:row>
      <xdr:rowOff>8245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5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100972</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0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89631</xdr:rowOff>
    </xdr:from>
    <xdr:to>
      <xdr:col>50</xdr:col>
      <xdr:colOff>165100</xdr:colOff>
      <xdr:row>37</xdr:row>
      <xdr:rowOff>19781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10908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3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65118</xdr:rowOff>
    </xdr:from>
    <xdr:to>
      <xdr:col>46</xdr:col>
      <xdr:colOff>38100</xdr:colOff>
      <xdr:row>36</xdr:row>
      <xdr:rowOff>166718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11795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1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99759</xdr:rowOff>
    </xdr:from>
    <xdr:to>
      <xdr:col>41</xdr:col>
      <xdr:colOff>101600</xdr:colOff>
      <xdr:row>37</xdr:row>
      <xdr:rowOff>29909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46436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163347</xdr:rowOff>
    </xdr:from>
    <xdr:to>
      <xdr:col>36</xdr:col>
      <xdr:colOff>165100</xdr:colOff>
      <xdr:row>32</xdr:row>
      <xdr:rowOff>93497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110024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5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127290</xdr:rowOff>
    </xdr:from>
    <xdr:to>
      <xdr:col>55</xdr:col>
      <xdr:colOff>0</xdr:colOff>
      <xdr:row>57</xdr:row>
      <xdr:rowOff>155147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99940"/>
          <a:ext cx="8382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67604</xdr:rowOff>
    </xdr:from>
    <xdr:to>
      <xdr:col>50</xdr:col>
      <xdr:colOff>114300</xdr:colOff>
      <xdr:row>57</xdr:row>
      <xdr:rowOff>155147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840254"/>
          <a:ext cx="889000" cy="8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xdr:rowOff>
    </xdr:from>
    <xdr:to>
      <xdr:col>45</xdr:col>
      <xdr:colOff>177800</xdr:colOff>
      <xdr:row>57</xdr:row>
      <xdr:rowOff>67604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772795"/>
          <a:ext cx="889000" cy="6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48859</xdr:rowOff>
    </xdr:from>
    <xdr:to>
      <xdr:col>41</xdr:col>
      <xdr:colOff>50800</xdr:colOff>
      <xdr:row>57</xdr:row>
      <xdr:rowOff>145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50059"/>
          <a:ext cx="889000" cy="12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76490</xdr:rowOff>
    </xdr:from>
    <xdr:to>
      <xdr:col>55</xdr:col>
      <xdr:colOff>50800</xdr:colOff>
      <xdr:row>58</xdr:row>
      <xdr:rowOff>6640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54917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2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104347</xdr:rowOff>
    </xdr:from>
    <xdr:to>
      <xdr:col>50</xdr:col>
      <xdr:colOff>165100</xdr:colOff>
      <xdr:row>58</xdr:row>
      <xdr:rowOff>34497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7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25624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6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16804</xdr:rowOff>
    </xdr:from>
    <xdr:to>
      <xdr:col>46</xdr:col>
      <xdr:colOff>38100</xdr:colOff>
      <xdr:row>57</xdr:row>
      <xdr:rowOff>118404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8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109531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8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120795</xdr:rowOff>
    </xdr:from>
    <xdr:to>
      <xdr:col>41</xdr:col>
      <xdr:colOff>101600</xdr:colOff>
      <xdr:row>57</xdr:row>
      <xdr:rowOff>50945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42072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1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169509</xdr:rowOff>
    </xdr:from>
    <xdr:to>
      <xdr:col>36</xdr:col>
      <xdr:colOff>165100</xdr:colOff>
      <xdr:row>56</xdr:row>
      <xdr:rowOff>99659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9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116186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7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36716</xdr:rowOff>
    </xdr:from>
    <xdr:to>
      <xdr:col>55</xdr:col>
      <xdr:colOff>0</xdr:colOff>
      <xdr:row>77</xdr:row>
      <xdr:rowOff>130156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238366"/>
          <a:ext cx="838200" cy="9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125755</xdr:rowOff>
    </xdr:from>
    <xdr:to>
      <xdr:col>50</xdr:col>
      <xdr:colOff>114300</xdr:colOff>
      <xdr:row>77</xdr:row>
      <xdr:rowOff>130156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155955"/>
          <a:ext cx="889000" cy="17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125755</xdr:rowOff>
    </xdr:from>
    <xdr:to>
      <xdr:col>45</xdr:col>
      <xdr:colOff>177800</xdr:colOff>
      <xdr:row>77</xdr:row>
      <xdr:rowOff>61443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155955"/>
          <a:ext cx="889000" cy="10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12636</xdr:rowOff>
    </xdr:from>
    <xdr:to>
      <xdr:col>41</xdr:col>
      <xdr:colOff>50800</xdr:colOff>
      <xdr:row>77</xdr:row>
      <xdr:rowOff>61443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14286"/>
          <a:ext cx="8890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157366</xdr:rowOff>
    </xdr:from>
    <xdr:to>
      <xdr:col>55</xdr:col>
      <xdr:colOff>50800</xdr:colOff>
      <xdr:row>77</xdr:row>
      <xdr:rowOff>87516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8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8793</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79356</xdr:rowOff>
    </xdr:from>
    <xdr:to>
      <xdr:col>50</xdr:col>
      <xdr:colOff>165100</xdr:colOff>
      <xdr:row>78</xdr:row>
      <xdr:rowOff>9506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26033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05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74955</xdr:rowOff>
    </xdr:from>
    <xdr:to>
      <xdr:col>46</xdr:col>
      <xdr:colOff>38100</xdr:colOff>
      <xdr:row>77</xdr:row>
      <xdr:rowOff>5105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21632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10643</xdr:rowOff>
    </xdr:from>
    <xdr:to>
      <xdr:col>41</xdr:col>
      <xdr:colOff>101600</xdr:colOff>
      <xdr:row>77</xdr:row>
      <xdr:rowOff>112243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128770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9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133286</xdr:rowOff>
    </xdr:from>
    <xdr:to>
      <xdr:col>36</xdr:col>
      <xdr:colOff>165100</xdr:colOff>
      <xdr:row>77</xdr:row>
      <xdr:rowOff>63436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79963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101473</xdr:rowOff>
    </xdr:from>
    <xdr:to>
      <xdr:col>55</xdr:col>
      <xdr:colOff>0</xdr:colOff>
      <xdr:row>98</xdr:row>
      <xdr:rowOff>112280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903573"/>
          <a:ext cx="838200" cy="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86334</xdr:rowOff>
    </xdr:from>
    <xdr:to>
      <xdr:col>50</xdr:col>
      <xdr:colOff>114300</xdr:colOff>
      <xdr:row>98</xdr:row>
      <xdr:rowOff>101473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888434"/>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19596</xdr:rowOff>
    </xdr:from>
    <xdr:to>
      <xdr:col>45</xdr:col>
      <xdr:colOff>177800</xdr:colOff>
      <xdr:row>98</xdr:row>
      <xdr:rowOff>86334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821696"/>
          <a:ext cx="889000" cy="6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11430</xdr:rowOff>
    </xdr:from>
    <xdr:to>
      <xdr:col>41</xdr:col>
      <xdr:colOff>50800</xdr:colOff>
      <xdr:row>98</xdr:row>
      <xdr:rowOff>19596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642080"/>
          <a:ext cx="889000" cy="1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61480</xdr:rowOff>
    </xdr:from>
    <xdr:to>
      <xdr:col>55</xdr:col>
      <xdr:colOff>50800</xdr:colOff>
      <xdr:row>98</xdr:row>
      <xdr:rowOff>163080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147857</xdr:rowOff>
    </xdr:from>
    <xdr:ext cx="469744"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50673</xdr:rowOff>
    </xdr:from>
    <xdr:to>
      <xdr:col>50</xdr:col>
      <xdr:colOff>165100</xdr:colOff>
      <xdr:row>98</xdr:row>
      <xdr:rowOff>152273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5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143400</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04428" y="169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35534</xdr:rowOff>
    </xdr:from>
    <xdr:to>
      <xdr:col>46</xdr:col>
      <xdr:colOff>38100</xdr:colOff>
      <xdr:row>98</xdr:row>
      <xdr:rowOff>137134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3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128261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140246</xdr:rowOff>
    </xdr:from>
    <xdr:to>
      <xdr:col>41</xdr:col>
      <xdr:colOff>101600</xdr:colOff>
      <xdr:row>98</xdr:row>
      <xdr:rowOff>70396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61523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6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132080</xdr:rowOff>
    </xdr:from>
    <xdr:to>
      <xdr:col>36</xdr:col>
      <xdr:colOff>165100</xdr:colOff>
      <xdr:row>97</xdr:row>
      <xdr:rowOff>62230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78757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3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74952</xdr:rowOff>
    </xdr:from>
    <xdr:to>
      <xdr:col>85</xdr:col>
      <xdr:colOff>127000</xdr:colOff>
      <xdr:row>39</xdr:row>
      <xdr:rowOff>86099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61502"/>
          <a:ext cx="8382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74952</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761502"/>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96310</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2860"/>
          <a:ext cx="8890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74223</xdr:rowOff>
    </xdr:from>
    <xdr:to>
      <xdr:col>71</xdr:col>
      <xdr:colOff>177800</xdr:colOff>
      <xdr:row>39</xdr:row>
      <xdr:rowOff>96310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60773"/>
          <a:ext cx="889000" cy="2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35299</xdr:rowOff>
    </xdr:from>
    <xdr:to>
      <xdr:col>85</xdr:col>
      <xdr:colOff>177800</xdr:colOff>
      <xdr:row>39</xdr:row>
      <xdr:rowOff>136899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24152</xdr:rowOff>
    </xdr:from>
    <xdr:to>
      <xdr:col>81</xdr:col>
      <xdr:colOff>101600</xdr:colOff>
      <xdr:row>39</xdr:row>
      <xdr:rowOff>125752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1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142279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48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45510</xdr:rowOff>
    </xdr:from>
    <xdr:to>
      <xdr:col>72</xdr:col>
      <xdr:colOff>38100</xdr:colOff>
      <xdr:row>39</xdr:row>
      <xdr:rowOff>147110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138237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82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23423</xdr:rowOff>
    </xdr:from>
    <xdr:to>
      <xdr:col>67</xdr:col>
      <xdr:colOff>101600</xdr:colOff>
      <xdr:row>39</xdr:row>
      <xdr:rowOff>125023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0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141550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48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157696</xdr:rowOff>
    </xdr:from>
    <xdr:to>
      <xdr:col>85</xdr:col>
      <xdr:colOff>127000</xdr:colOff>
      <xdr:row>76</xdr:row>
      <xdr:rowOff>6135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016446"/>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6135</xdr:rowOff>
    </xdr:from>
    <xdr:to>
      <xdr:col>81</xdr:col>
      <xdr:colOff>50800</xdr:colOff>
      <xdr:row>76</xdr:row>
      <xdr:rowOff>21743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36335"/>
          <a:ext cx="889000" cy="1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10846</xdr:rowOff>
    </xdr:from>
    <xdr:to>
      <xdr:col>76</xdr:col>
      <xdr:colOff>114300</xdr:colOff>
      <xdr:row>76</xdr:row>
      <xdr:rowOff>21743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041046"/>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10846</xdr:rowOff>
    </xdr:from>
    <xdr:to>
      <xdr:col>71</xdr:col>
      <xdr:colOff>177800</xdr:colOff>
      <xdr:row>76</xdr:row>
      <xdr:rowOff>48921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41046"/>
          <a:ext cx="889000" cy="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106896</xdr:rowOff>
    </xdr:from>
    <xdr:to>
      <xdr:col>85</xdr:col>
      <xdr:colOff>177800</xdr:colOff>
      <xdr:row>76</xdr:row>
      <xdr:rowOff>37046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129773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126784</xdr:rowOff>
    </xdr:from>
    <xdr:to>
      <xdr:col>81</xdr:col>
      <xdr:colOff>101600</xdr:colOff>
      <xdr:row>76</xdr:row>
      <xdr:rowOff>56933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855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73461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76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142392</xdr:rowOff>
    </xdr:from>
    <xdr:to>
      <xdr:col>76</xdr:col>
      <xdr:colOff>165100</xdr:colOff>
      <xdr:row>76</xdr:row>
      <xdr:rowOff>72541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011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89069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7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131496</xdr:rowOff>
    </xdr:from>
    <xdr:to>
      <xdr:col>72</xdr:col>
      <xdr:colOff>38100</xdr:colOff>
      <xdr:row>76</xdr:row>
      <xdr:rowOff>61646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78173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76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169571</xdr:rowOff>
    </xdr:from>
    <xdr:to>
      <xdr:col>67</xdr:col>
      <xdr:colOff>101600</xdr:colOff>
      <xdr:row>76</xdr:row>
      <xdr:rowOff>99721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116247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80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24047</xdr:rowOff>
    </xdr:from>
    <xdr:to>
      <xdr:col>85</xdr:col>
      <xdr:colOff>127000</xdr:colOff>
      <xdr:row>98</xdr:row>
      <xdr:rowOff>57212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26147"/>
          <a:ext cx="838200" cy="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57212</xdr:rowOff>
    </xdr:from>
    <xdr:to>
      <xdr:col>81</xdr:col>
      <xdr:colOff>50800</xdr:colOff>
      <xdr:row>98</xdr:row>
      <xdr:rowOff>122499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59312"/>
          <a:ext cx="889000" cy="6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10852</xdr:rowOff>
    </xdr:from>
    <xdr:to>
      <xdr:col>76</xdr:col>
      <xdr:colOff>114300</xdr:colOff>
      <xdr:row>98</xdr:row>
      <xdr:rowOff>122499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12952"/>
          <a:ext cx="889000" cy="1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10852</xdr:rowOff>
    </xdr:from>
    <xdr:to>
      <xdr:col>71</xdr:col>
      <xdr:colOff>177800</xdr:colOff>
      <xdr:row>98</xdr:row>
      <xdr:rowOff>132778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12952"/>
          <a:ext cx="889000" cy="12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144697</xdr:rowOff>
    </xdr:from>
    <xdr:to>
      <xdr:col>85</xdr:col>
      <xdr:colOff>177800</xdr:colOff>
      <xdr:row>98</xdr:row>
      <xdr:rowOff>74847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7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59624</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9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6412</xdr:rowOff>
    </xdr:from>
    <xdr:to>
      <xdr:col>81</xdr:col>
      <xdr:colOff>101600</xdr:colOff>
      <xdr:row>98</xdr:row>
      <xdr:rowOff>108012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0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99139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71699</xdr:rowOff>
    </xdr:from>
    <xdr:to>
      <xdr:col>76</xdr:col>
      <xdr:colOff>165100</xdr:colOff>
      <xdr:row>99</xdr:row>
      <xdr:rowOff>1849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164426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131502</xdr:rowOff>
    </xdr:from>
    <xdr:to>
      <xdr:col>72</xdr:col>
      <xdr:colOff>38100</xdr:colOff>
      <xdr:row>98</xdr:row>
      <xdr:rowOff>61652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52779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5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81978</xdr:rowOff>
    </xdr:from>
    <xdr:to>
      <xdr:col>67</xdr:col>
      <xdr:colOff>101600</xdr:colOff>
      <xdr:row>99</xdr:row>
      <xdr:rowOff>12128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3255</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5017" y="16976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123444</xdr:rowOff>
    </xdr:from>
    <xdr:to>
      <xdr:col>116</xdr:col>
      <xdr:colOff>63500</xdr:colOff>
      <xdr:row>38</xdr:row>
      <xdr:rowOff>20320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67094"/>
          <a:ext cx="838200" cy="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20320</xdr:rowOff>
    </xdr:from>
    <xdr:to>
      <xdr:col>111</xdr:col>
      <xdr:colOff>177800</xdr:colOff>
      <xdr:row>38</xdr:row>
      <xdr:rowOff>23241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35420"/>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23241</xdr:rowOff>
    </xdr:from>
    <xdr:to>
      <xdr:col>107</xdr:col>
      <xdr:colOff>50800</xdr:colOff>
      <xdr:row>38</xdr:row>
      <xdr:rowOff>82931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38341"/>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36322</xdr:rowOff>
    </xdr:from>
    <xdr:to>
      <xdr:col>102</xdr:col>
      <xdr:colOff>114300</xdr:colOff>
      <xdr:row>38</xdr:row>
      <xdr:rowOff>82931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51422"/>
          <a:ext cx="8890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72644</xdr:rowOff>
    </xdr:from>
    <xdr:to>
      <xdr:col>116</xdr:col>
      <xdr:colOff>114300</xdr:colOff>
      <xdr:row>38</xdr:row>
      <xdr:rowOff>2794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95521</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140970</xdr:rowOff>
    </xdr:from>
    <xdr:to>
      <xdr:col>112</xdr:col>
      <xdr:colOff>38100</xdr:colOff>
      <xdr:row>38</xdr:row>
      <xdr:rowOff>71120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87647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143891</xdr:rowOff>
    </xdr:from>
    <xdr:to>
      <xdr:col>107</xdr:col>
      <xdr:colOff>101600</xdr:colOff>
      <xdr:row>38</xdr:row>
      <xdr:rowOff>74040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875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90568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32131</xdr:rowOff>
    </xdr:from>
    <xdr:to>
      <xdr:col>102</xdr:col>
      <xdr:colOff>165100</xdr:colOff>
      <xdr:row>38</xdr:row>
      <xdr:rowOff>133731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124858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3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156972</xdr:rowOff>
    </xdr:from>
    <xdr:to>
      <xdr:col>98</xdr:col>
      <xdr:colOff>38100</xdr:colOff>
      <xdr:row>38</xdr:row>
      <xdr:rowOff>87122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103649</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27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8598</xdr:rowOff>
    </xdr:from>
    <xdr:to>
      <xdr:col>116</xdr:col>
      <xdr:colOff>63500</xdr:colOff>
      <xdr:row>58</xdr:row>
      <xdr:rowOff>8849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52698"/>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8849</xdr:rowOff>
    </xdr:from>
    <xdr:to>
      <xdr:col>111</xdr:col>
      <xdr:colOff>177800</xdr:colOff>
      <xdr:row>58</xdr:row>
      <xdr:rowOff>9832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952949"/>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xdr:rowOff>
    </xdr:from>
    <xdr:to>
      <xdr:col>107</xdr:col>
      <xdr:colOff>50800</xdr:colOff>
      <xdr:row>58</xdr:row>
      <xdr:rowOff>9832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44194"/>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xdr:rowOff>
    </xdr:from>
    <xdr:to>
      <xdr:col>102</xdr:col>
      <xdr:colOff>114300</xdr:colOff>
      <xdr:row>58</xdr:row>
      <xdr:rowOff>985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944194"/>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129248</xdr:rowOff>
    </xdr:from>
    <xdr:to>
      <xdr:col>116</xdr:col>
      <xdr:colOff>114300</xdr:colOff>
      <xdr:row>58</xdr:row>
      <xdr:rowOff>59398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152125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75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129499</xdr:rowOff>
    </xdr:from>
    <xdr:to>
      <xdr:col>112</xdr:col>
      <xdr:colOff>38100</xdr:colOff>
      <xdr:row>58</xdr:row>
      <xdr:rowOff>59649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0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76176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6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130482</xdr:rowOff>
    </xdr:from>
    <xdr:to>
      <xdr:col>107</xdr:col>
      <xdr:colOff>101600</xdr:colOff>
      <xdr:row>58</xdr:row>
      <xdr:rowOff>60632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77159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120744</xdr:rowOff>
    </xdr:from>
    <xdr:to>
      <xdr:col>102</xdr:col>
      <xdr:colOff>165100</xdr:colOff>
      <xdr:row>58</xdr:row>
      <xdr:rowOff>50894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9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67421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66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121635</xdr:rowOff>
    </xdr:from>
    <xdr:to>
      <xdr:col>98</xdr:col>
      <xdr:colOff>38100</xdr:colOff>
      <xdr:row>58</xdr:row>
      <xdr:rowOff>51785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68312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6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21742</xdr:rowOff>
    </xdr:from>
    <xdr:to>
      <xdr:col>116</xdr:col>
      <xdr:colOff>63500</xdr:colOff>
      <xdr:row>75</xdr:row>
      <xdr:rowOff>59233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880492"/>
          <a:ext cx="8382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21742</xdr:rowOff>
    </xdr:from>
    <xdr:to>
      <xdr:col>111</xdr:col>
      <xdr:colOff>177800</xdr:colOff>
      <xdr:row>75</xdr:row>
      <xdr:rowOff>42469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80492"/>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42469</xdr:rowOff>
    </xdr:from>
    <xdr:to>
      <xdr:col>107</xdr:col>
      <xdr:colOff>50800</xdr:colOff>
      <xdr:row>75</xdr:row>
      <xdr:rowOff>64109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01219"/>
          <a:ext cx="8890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64109</xdr:rowOff>
    </xdr:from>
    <xdr:to>
      <xdr:col>102</xdr:col>
      <xdr:colOff>114300</xdr:colOff>
      <xdr:row>75</xdr:row>
      <xdr:rowOff>73216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22859"/>
          <a:ext cx="889000" cy="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8433</xdr:rowOff>
    </xdr:from>
    <xdr:to>
      <xdr:col>116</xdr:col>
      <xdr:colOff>114300</xdr:colOff>
      <xdr:row>75</xdr:row>
      <xdr:rowOff>110033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158310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142392</xdr:rowOff>
    </xdr:from>
    <xdr:to>
      <xdr:col>112</xdr:col>
      <xdr:colOff>38100</xdr:colOff>
      <xdr:row>75</xdr:row>
      <xdr:rowOff>72542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63669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9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163119</xdr:rowOff>
    </xdr:from>
    <xdr:to>
      <xdr:col>107</xdr:col>
      <xdr:colOff>101600</xdr:colOff>
      <xdr:row>75</xdr:row>
      <xdr:rowOff>93269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5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109796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2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13309</xdr:rowOff>
    </xdr:from>
    <xdr:to>
      <xdr:col>102</xdr:col>
      <xdr:colOff>165100</xdr:colOff>
      <xdr:row>75</xdr:row>
      <xdr:rowOff>114909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7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131436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4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22416</xdr:rowOff>
    </xdr:from>
    <xdr:to>
      <xdr:col>98</xdr:col>
      <xdr:colOff>38100</xdr:colOff>
      <xdr:row>75</xdr:row>
      <xdr:rowOff>124016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140543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406,753</a:t>
          </a:r>
          <a:r>
            <a:rPr kumimoji="1" lang="ja-JP" altLang="ja-JP" sz="1100">
              <a:solidFill>
                <a:schemeClr val="dk1"/>
              </a:solidFill>
              <a:effectLst/>
              <a:latin typeface="+mn-lt"/>
              <a:ea typeface="+mn-ea"/>
              <a:cs typeface="+mn-cs"/>
            </a:rPr>
            <a:t>円であり、昨年度と比べ</a:t>
          </a:r>
          <a:r>
            <a:rPr kumimoji="1" lang="en-US" altLang="ja-JP" sz="1100">
              <a:solidFill>
                <a:schemeClr val="dk1"/>
              </a:solidFill>
              <a:effectLst/>
              <a:latin typeface="+mn-lt"/>
              <a:ea typeface="+mn-ea"/>
              <a:cs typeface="+mn-cs"/>
            </a:rPr>
            <a:t>16,360</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　前年度と比べ大きく数値が変わったのは、扶助費及び普通建設事業（うち新規整備）である。扶助費は、主に</a:t>
          </a:r>
          <a:r>
            <a:rPr kumimoji="1" lang="ja-JP" altLang="en-US" sz="1100">
              <a:solidFill>
                <a:schemeClr val="dk1"/>
              </a:solidFill>
              <a:effectLst/>
              <a:latin typeface="+mn-lt"/>
              <a:ea typeface="+mn-ea"/>
              <a:cs typeface="+mn-cs"/>
            </a:rPr>
            <a:t>定額減税補足給付金や低所得者支援給付金</a:t>
          </a:r>
          <a:r>
            <a:rPr kumimoji="1" lang="ja-JP" altLang="ja-JP" sz="1100">
              <a:solidFill>
                <a:schemeClr val="dk1"/>
              </a:solidFill>
              <a:effectLst/>
              <a:latin typeface="+mn-lt"/>
              <a:ea typeface="+mn-ea"/>
              <a:cs typeface="+mn-cs"/>
            </a:rPr>
            <a:t>の実施</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による増加である。普通建設事業（うち新規整備）は、</a:t>
          </a:r>
          <a:r>
            <a:rPr kumimoji="1" lang="ja-JP" altLang="en-US" sz="1100">
              <a:solidFill>
                <a:schemeClr val="dk1"/>
              </a:solidFill>
              <a:effectLst/>
              <a:latin typeface="+mn-lt"/>
              <a:ea typeface="+mn-ea"/>
              <a:cs typeface="+mn-cs"/>
            </a:rPr>
            <a:t>主に令和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号に伴う災害廃棄物仮置場の復旧工事の実施等による増加</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また、令和６年度の人件費については、住民一人当たりの額は増加したものの類似団体内平均値の増加より緩やかであり、一部会計年度任用職員の雇用形態を変更したことによる人件費の抑制が影響した。</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85,861
84,070
99.92
35,946,639
34,924,198
942,425
19,830,650
32,874,208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11684</xdr:rowOff>
    </xdr:from>
    <xdr:to>
      <xdr:col>24</xdr:col>
      <xdr:colOff>63500</xdr:colOff>
      <xdr:row>36</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8388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41402</xdr:rowOff>
    </xdr:from>
    <xdr:to>
      <xdr:col>19</xdr:col>
      <xdr:colOff>177800</xdr:colOff>
      <xdr:row>36</xdr:row>
      <xdr:rowOff>139700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1360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41402</xdr:rowOff>
    </xdr:from>
    <xdr:to>
      <xdr:col>15</xdr:col>
      <xdr:colOff>50800</xdr:colOff>
      <xdr:row>36</xdr:row>
      <xdr:rowOff>78435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13602"/>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75692</xdr:rowOff>
    </xdr:from>
    <xdr:to>
      <xdr:col>10</xdr:col>
      <xdr:colOff>114300</xdr:colOff>
      <xdr:row>36</xdr:row>
      <xdr:rowOff>78435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4789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132334</xdr:rowOff>
    </xdr:from>
    <xdr:to>
      <xdr:col>24</xdr:col>
      <xdr:colOff>114300</xdr:colOff>
      <xdr:row>36</xdr:row>
      <xdr:rowOff>62484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110761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88900</xdr:rowOff>
    </xdr:from>
    <xdr:to>
      <xdr:col>20</xdr:col>
      <xdr:colOff>38100</xdr:colOff>
      <xdr:row>37</xdr:row>
      <xdr:rowOff>19050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10177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162052</xdr:rowOff>
    </xdr:from>
    <xdr:to>
      <xdr:col>15</xdr:col>
      <xdr:colOff>101600</xdr:colOff>
      <xdr:row>36</xdr:row>
      <xdr:rowOff>92202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83329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27635</xdr:rowOff>
    </xdr:from>
    <xdr:to>
      <xdr:col>10</xdr:col>
      <xdr:colOff>165100</xdr:colOff>
      <xdr:row>36</xdr:row>
      <xdr:rowOff>129235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120362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24892</xdr:rowOff>
    </xdr:from>
    <xdr:to>
      <xdr:col>6</xdr:col>
      <xdr:colOff>38100</xdr:colOff>
      <xdr:row>36</xdr:row>
      <xdr:rowOff>126492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117619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8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123345</xdr:rowOff>
    </xdr:from>
    <xdr:to>
      <xdr:col>24</xdr:col>
      <xdr:colOff>63500</xdr:colOff>
      <xdr:row>57</xdr:row>
      <xdr:rowOff>149144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5995"/>
          <a:ext cx="8382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149144</xdr:rowOff>
    </xdr:from>
    <xdr:to>
      <xdr:col>19</xdr:col>
      <xdr:colOff>177800</xdr:colOff>
      <xdr:row>58</xdr:row>
      <xdr:rowOff>18712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1794"/>
          <a:ext cx="889000" cy="4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118734</xdr:rowOff>
    </xdr:from>
    <xdr:to>
      <xdr:col>15</xdr:col>
      <xdr:colOff>50800</xdr:colOff>
      <xdr:row>58</xdr:row>
      <xdr:rowOff>18712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1384"/>
          <a:ext cx="889000" cy="7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65281</xdr:rowOff>
    </xdr:from>
    <xdr:to>
      <xdr:col>10</xdr:col>
      <xdr:colOff>114300</xdr:colOff>
      <xdr:row>57</xdr:row>
      <xdr:rowOff>118734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23581"/>
          <a:ext cx="889000" cy="56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72545</xdr:rowOff>
    </xdr:from>
    <xdr:to>
      <xdr:col>24</xdr:col>
      <xdr:colOff>114300</xdr:colOff>
      <xdr:row>58</xdr:row>
      <xdr:rowOff>2695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158922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98344</xdr:rowOff>
    </xdr:from>
    <xdr:to>
      <xdr:col>20</xdr:col>
      <xdr:colOff>38100</xdr:colOff>
      <xdr:row>58</xdr:row>
      <xdr:rowOff>28494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19621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139362</xdr:rowOff>
    </xdr:from>
    <xdr:to>
      <xdr:col>15</xdr:col>
      <xdr:colOff>101600</xdr:colOff>
      <xdr:row>58</xdr:row>
      <xdr:rowOff>69512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60639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67934</xdr:rowOff>
    </xdr:from>
    <xdr:to>
      <xdr:col>10</xdr:col>
      <xdr:colOff>165100</xdr:colOff>
      <xdr:row>57</xdr:row>
      <xdr:rowOff>169534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160661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14481</xdr:rowOff>
    </xdr:from>
    <xdr:to>
      <xdr:col>6</xdr:col>
      <xdr:colOff>38100</xdr:colOff>
      <xdr:row>54</xdr:row>
      <xdr:rowOff>116081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7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107208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6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32821</xdr:rowOff>
    </xdr:from>
    <xdr:to>
      <xdr:col>24</xdr:col>
      <xdr:colOff>63500</xdr:colOff>
      <xdr:row>76</xdr:row>
      <xdr:rowOff>95062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63021"/>
          <a:ext cx="838200" cy="6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95062</xdr:rowOff>
    </xdr:from>
    <xdr:to>
      <xdr:col>19</xdr:col>
      <xdr:colOff>177800</xdr:colOff>
      <xdr:row>77</xdr:row>
      <xdr:rowOff>10091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5262"/>
          <a:ext cx="88900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103543</xdr:rowOff>
    </xdr:from>
    <xdr:to>
      <xdr:col>15</xdr:col>
      <xdr:colOff>50800</xdr:colOff>
      <xdr:row>77</xdr:row>
      <xdr:rowOff>10091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33743"/>
          <a:ext cx="889000" cy="7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103543</xdr:rowOff>
    </xdr:from>
    <xdr:to>
      <xdr:col>10</xdr:col>
      <xdr:colOff>114300</xdr:colOff>
      <xdr:row>77</xdr:row>
      <xdr:rowOff>111697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33743"/>
          <a:ext cx="889000" cy="17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153471</xdr:rowOff>
    </xdr:from>
    <xdr:to>
      <xdr:col>24</xdr:col>
      <xdr:colOff>114300</xdr:colOff>
      <xdr:row>76</xdr:row>
      <xdr:rowOff>83621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131898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44262</xdr:rowOff>
    </xdr:from>
    <xdr:to>
      <xdr:col>20</xdr:col>
      <xdr:colOff>38100</xdr:colOff>
      <xdr:row>76</xdr:row>
      <xdr:rowOff>145862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6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130741</xdr:rowOff>
    </xdr:from>
    <xdr:to>
      <xdr:col>15</xdr:col>
      <xdr:colOff>101600</xdr:colOff>
      <xdr:row>77</xdr:row>
      <xdr:rowOff>60891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52018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5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52743</xdr:rowOff>
    </xdr:from>
    <xdr:to>
      <xdr:col>10</xdr:col>
      <xdr:colOff>165100</xdr:colOff>
      <xdr:row>76</xdr:row>
      <xdr:rowOff>154343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60897</xdr:rowOff>
    </xdr:from>
    <xdr:to>
      <xdr:col>6</xdr:col>
      <xdr:colOff>38100</xdr:colOff>
      <xdr:row>77</xdr:row>
      <xdr:rowOff>162497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153624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5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72758</xdr:rowOff>
    </xdr:from>
    <xdr:to>
      <xdr:col>24</xdr:col>
      <xdr:colOff>63500</xdr:colOff>
      <xdr:row>98</xdr:row>
      <xdr:rowOff>77597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74858"/>
          <a:ext cx="8382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56600</xdr:rowOff>
    </xdr:from>
    <xdr:to>
      <xdr:col>19</xdr:col>
      <xdr:colOff>177800</xdr:colOff>
      <xdr:row>98</xdr:row>
      <xdr:rowOff>72758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58700"/>
          <a:ext cx="889000" cy="1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56600</xdr:rowOff>
    </xdr:from>
    <xdr:to>
      <xdr:col>15</xdr:col>
      <xdr:colOff>50800</xdr:colOff>
      <xdr:row>98</xdr:row>
      <xdr:rowOff>73616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58700"/>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73616</xdr:rowOff>
    </xdr:from>
    <xdr:to>
      <xdr:col>10</xdr:col>
      <xdr:colOff>114300</xdr:colOff>
      <xdr:row>98</xdr:row>
      <xdr:rowOff>98098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75716"/>
          <a:ext cx="889000" cy="2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26797</xdr:rowOff>
    </xdr:from>
    <xdr:to>
      <xdr:col>24</xdr:col>
      <xdr:colOff>114300</xdr:colOff>
      <xdr:row>98</xdr:row>
      <xdr:rowOff>128397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2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21958</xdr:rowOff>
    </xdr:from>
    <xdr:to>
      <xdr:col>20</xdr:col>
      <xdr:colOff>38100</xdr:colOff>
      <xdr:row>98</xdr:row>
      <xdr:rowOff>123558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114685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5800</xdr:rowOff>
    </xdr:from>
    <xdr:to>
      <xdr:col>15</xdr:col>
      <xdr:colOff>101600</xdr:colOff>
      <xdr:row>98</xdr:row>
      <xdr:rowOff>107400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98527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0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22816</xdr:rowOff>
    </xdr:from>
    <xdr:to>
      <xdr:col>10</xdr:col>
      <xdr:colOff>165100</xdr:colOff>
      <xdr:row>98</xdr:row>
      <xdr:rowOff>124416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2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115543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1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47298</xdr:rowOff>
    </xdr:from>
    <xdr:to>
      <xdr:col>6</xdr:col>
      <xdr:colOff>38100</xdr:colOff>
      <xdr:row>98</xdr:row>
      <xdr:rowOff>148898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4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140025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4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145682</xdr:rowOff>
    </xdr:from>
    <xdr:to>
      <xdr:col>55</xdr:col>
      <xdr:colOff>0</xdr:colOff>
      <xdr:row>57</xdr:row>
      <xdr:rowOff>162713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18332"/>
          <a:ext cx="8382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126632</xdr:rowOff>
    </xdr:from>
    <xdr:to>
      <xdr:col>50</xdr:col>
      <xdr:colOff>114300</xdr:colOff>
      <xdr:row>57</xdr:row>
      <xdr:rowOff>145682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9928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126632</xdr:rowOff>
    </xdr:from>
    <xdr:to>
      <xdr:col>45</xdr:col>
      <xdr:colOff>177800</xdr:colOff>
      <xdr:row>57</xdr:row>
      <xdr:rowOff>149492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992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27381</xdr:rowOff>
    </xdr:from>
    <xdr:to>
      <xdr:col>41</xdr:col>
      <xdr:colOff>50800</xdr:colOff>
      <xdr:row>57</xdr:row>
      <xdr:rowOff>149492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00031"/>
          <a:ext cx="889000" cy="1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111913</xdr:rowOff>
    </xdr:from>
    <xdr:to>
      <xdr:col>55</xdr:col>
      <xdr:colOff>50800</xdr:colOff>
      <xdr:row>58</xdr:row>
      <xdr:rowOff>42063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90340</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94882</xdr:rowOff>
    </xdr:from>
    <xdr:to>
      <xdr:col>50</xdr:col>
      <xdr:colOff>165100</xdr:colOff>
      <xdr:row>58</xdr:row>
      <xdr:rowOff>25032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41559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4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75832</xdr:rowOff>
    </xdr:from>
    <xdr:to>
      <xdr:col>46</xdr:col>
      <xdr:colOff>38100</xdr:colOff>
      <xdr:row>58</xdr:row>
      <xdr:rowOff>5982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22509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62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98692</xdr:rowOff>
    </xdr:from>
    <xdr:to>
      <xdr:col>41</xdr:col>
      <xdr:colOff>101600</xdr:colOff>
      <xdr:row>58</xdr:row>
      <xdr:rowOff>28842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19969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148031</xdr:rowOff>
    </xdr:from>
    <xdr:to>
      <xdr:col>36</xdr:col>
      <xdr:colOff>165100</xdr:colOff>
      <xdr:row>57</xdr:row>
      <xdr:rowOff>78181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94708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52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101639</xdr:rowOff>
    </xdr:from>
    <xdr:to>
      <xdr:col>55</xdr:col>
      <xdr:colOff>0</xdr:colOff>
      <xdr:row>77</xdr:row>
      <xdr:rowOff>119698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03289"/>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105144</xdr:rowOff>
    </xdr:from>
    <xdr:to>
      <xdr:col>50</xdr:col>
      <xdr:colOff>114300</xdr:colOff>
      <xdr:row>77</xdr:row>
      <xdr:rowOff>119698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06794"/>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67996</xdr:rowOff>
    </xdr:from>
    <xdr:to>
      <xdr:col>45</xdr:col>
      <xdr:colOff>177800</xdr:colOff>
      <xdr:row>77</xdr:row>
      <xdr:rowOff>105144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269646"/>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30429</xdr:rowOff>
    </xdr:from>
    <xdr:to>
      <xdr:col>41</xdr:col>
      <xdr:colOff>50800</xdr:colOff>
      <xdr:row>77</xdr:row>
      <xdr:rowOff>67996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32079"/>
          <a:ext cx="8890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50839</xdr:rowOff>
    </xdr:from>
    <xdr:to>
      <xdr:col>55</xdr:col>
      <xdr:colOff>50800</xdr:colOff>
      <xdr:row>77</xdr:row>
      <xdr:rowOff>152439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29266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68898</xdr:rowOff>
    </xdr:from>
    <xdr:to>
      <xdr:col>50</xdr:col>
      <xdr:colOff>165100</xdr:colOff>
      <xdr:row>77</xdr:row>
      <xdr:rowOff>170498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161625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6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54344</xdr:rowOff>
    </xdr:from>
    <xdr:to>
      <xdr:col>46</xdr:col>
      <xdr:colOff>38100</xdr:colOff>
      <xdr:row>77</xdr:row>
      <xdr:rowOff>155944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147071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17196</xdr:rowOff>
    </xdr:from>
    <xdr:to>
      <xdr:col>41</xdr:col>
      <xdr:colOff>101600</xdr:colOff>
      <xdr:row>77</xdr:row>
      <xdr:rowOff>118796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109923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1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151079</xdr:rowOff>
    </xdr:from>
    <xdr:to>
      <xdr:col>36</xdr:col>
      <xdr:colOff>165100</xdr:colOff>
      <xdr:row>77</xdr:row>
      <xdr:rowOff>81229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72356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27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83141</xdr:rowOff>
    </xdr:from>
    <xdr:to>
      <xdr:col>55</xdr:col>
      <xdr:colOff>0</xdr:colOff>
      <xdr:row>97</xdr:row>
      <xdr:rowOff>137261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13791"/>
          <a:ext cx="838200" cy="5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5911</xdr:rowOff>
    </xdr:from>
    <xdr:to>
      <xdr:col>50</xdr:col>
      <xdr:colOff>114300</xdr:colOff>
      <xdr:row>97</xdr:row>
      <xdr:rowOff>137261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36561"/>
          <a:ext cx="889000" cy="1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5911</xdr:rowOff>
    </xdr:from>
    <xdr:to>
      <xdr:col>45</xdr:col>
      <xdr:colOff>177800</xdr:colOff>
      <xdr:row>97</xdr:row>
      <xdr:rowOff>80093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36561"/>
          <a:ext cx="889000" cy="7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80093</xdr:rowOff>
    </xdr:from>
    <xdr:to>
      <xdr:col>41</xdr:col>
      <xdr:colOff>50800</xdr:colOff>
      <xdr:row>97</xdr:row>
      <xdr:rowOff>87579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10743"/>
          <a:ext cx="8890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32341</xdr:rowOff>
    </xdr:from>
    <xdr:to>
      <xdr:col>55</xdr:col>
      <xdr:colOff>50800</xdr:colOff>
      <xdr:row>97</xdr:row>
      <xdr:rowOff>133941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10768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4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86461</xdr:rowOff>
    </xdr:from>
    <xdr:to>
      <xdr:col>50</xdr:col>
      <xdr:colOff>165100</xdr:colOff>
      <xdr:row>98</xdr:row>
      <xdr:rowOff>16611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7738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126561</xdr:rowOff>
    </xdr:from>
    <xdr:to>
      <xdr:col>46</xdr:col>
      <xdr:colOff>38100</xdr:colOff>
      <xdr:row>97</xdr:row>
      <xdr:rowOff>56711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8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47838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7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29293</xdr:rowOff>
    </xdr:from>
    <xdr:to>
      <xdr:col>41</xdr:col>
      <xdr:colOff>101600</xdr:colOff>
      <xdr:row>97</xdr:row>
      <xdr:rowOff>130893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122020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36779</xdr:rowOff>
    </xdr:from>
    <xdr:to>
      <xdr:col>36</xdr:col>
      <xdr:colOff>165100</xdr:colOff>
      <xdr:row>97</xdr:row>
      <xdr:rowOff>138379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129506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38811</xdr:rowOff>
    </xdr:from>
    <xdr:to>
      <xdr:col>85</xdr:col>
      <xdr:colOff>127000</xdr:colOff>
      <xdr:row>37</xdr:row>
      <xdr:rowOff>46546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82461"/>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46546</xdr:rowOff>
    </xdr:from>
    <xdr:to>
      <xdr:col>81</xdr:col>
      <xdr:colOff>50800</xdr:colOff>
      <xdr:row>37</xdr:row>
      <xdr:rowOff>47727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90196"/>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23247</xdr:rowOff>
    </xdr:from>
    <xdr:to>
      <xdr:col>76</xdr:col>
      <xdr:colOff>114300</xdr:colOff>
      <xdr:row>37</xdr:row>
      <xdr:rowOff>47727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66897"/>
          <a:ext cx="889000" cy="2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23247</xdr:rowOff>
    </xdr:from>
    <xdr:to>
      <xdr:col>71</xdr:col>
      <xdr:colOff>177800</xdr:colOff>
      <xdr:row>37</xdr:row>
      <xdr:rowOff>43136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66897"/>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159461</xdr:rowOff>
    </xdr:from>
    <xdr:to>
      <xdr:col>85</xdr:col>
      <xdr:colOff>177800</xdr:colOff>
      <xdr:row>37</xdr:row>
      <xdr:rowOff>89611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10888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8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167196</xdr:rowOff>
    </xdr:from>
    <xdr:to>
      <xdr:col>81</xdr:col>
      <xdr:colOff>101600</xdr:colOff>
      <xdr:row>37</xdr:row>
      <xdr:rowOff>97346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3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113873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168377</xdr:rowOff>
    </xdr:from>
    <xdr:to>
      <xdr:col>76</xdr:col>
      <xdr:colOff>165100</xdr:colOff>
      <xdr:row>37</xdr:row>
      <xdr:rowOff>98527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115054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143897</xdr:rowOff>
    </xdr:from>
    <xdr:to>
      <xdr:col>72</xdr:col>
      <xdr:colOff>38100</xdr:colOff>
      <xdr:row>37</xdr:row>
      <xdr:rowOff>74047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1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90574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9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163786</xdr:rowOff>
    </xdr:from>
    <xdr:to>
      <xdr:col>67</xdr:col>
      <xdr:colOff>101600</xdr:colOff>
      <xdr:row>37</xdr:row>
      <xdr:rowOff>93936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110463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143180</xdr:rowOff>
    </xdr:from>
    <xdr:to>
      <xdr:col>85</xdr:col>
      <xdr:colOff>127000</xdr:colOff>
      <xdr:row>58</xdr:row>
      <xdr:rowOff>161189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87280"/>
          <a:ext cx="838200" cy="1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155245</xdr:rowOff>
    </xdr:from>
    <xdr:to>
      <xdr:col>81</xdr:col>
      <xdr:colOff>50800</xdr:colOff>
      <xdr:row>58</xdr:row>
      <xdr:rowOff>161189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1009934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87414</xdr:rowOff>
    </xdr:from>
    <xdr:to>
      <xdr:col>76</xdr:col>
      <xdr:colOff>114300</xdr:colOff>
      <xdr:row>58</xdr:row>
      <xdr:rowOff>155245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10031514"/>
          <a:ext cx="889000" cy="6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165633</xdr:rowOff>
    </xdr:from>
    <xdr:to>
      <xdr:col>71</xdr:col>
      <xdr:colOff>177800</xdr:colOff>
      <xdr:row>58</xdr:row>
      <xdr:rowOff>87414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66833"/>
          <a:ext cx="889000" cy="26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92380</xdr:rowOff>
    </xdr:from>
    <xdr:to>
      <xdr:col>85</xdr:col>
      <xdr:colOff>177800</xdr:colOff>
      <xdr:row>59</xdr:row>
      <xdr:rowOff>22530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100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7307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110389</xdr:rowOff>
    </xdr:from>
    <xdr:to>
      <xdr:col>81</xdr:col>
      <xdr:colOff>101600</xdr:colOff>
      <xdr:row>59</xdr:row>
      <xdr:rowOff>40539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31666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104445</xdr:rowOff>
    </xdr:from>
    <xdr:to>
      <xdr:col>76</xdr:col>
      <xdr:colOff>165100</xdr:colOff>
      <xdr:row>59</xdr:row>
      <xdr:rowOff>34595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25722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4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36614</xdr:rowOff>
    </xdr:from>
    <xdr:to>
      <xdr:col>72</xdr:col>
      <xdr:colOff>38100</xdr:colOff>
      <xdr:row>58</xdr:row>
      <xdr:rowOff>138214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129341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114833</xdr:rowOff>
    </xdr:from>
    <xdr:to>
      <xdr:col>67</xdr:col>
      <xdr:colOff>101600</xdr:colOff>
      <xdr:row>57</xdr:row>
      <xdr:rowOff>44983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61510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74952</xdr:rowOff>
    </xdr:from>
    <xdr:to>
      <xdr:col>85</xdr:col>
      <xdr:colOff>127000</xdr:colOff>
      <xdr:row>79</xdr:row>
      <xdr:rowOff>86099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19502"/>
          <a:ext cx="8382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74952</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619502"/>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96309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0859"/>
          <a:ext cx="8890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74222</xdr:rowOff>
    </xdr:from>
    <xdr:to>
      <xdr:col>71</xdr:col>
      <xdr:colOff>177800</xdr:colOff>
      <xdr:row>79</xdr:row>
      <xdr:rowOff>96309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18772"/>
          <a:ext cx="889000" cy="2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35299</xdr:rowOff>
    </xdr:from>
    <xdr:to>
      <xdr:col>85</xdr:col>
      <xdr:colOff>177800</xdr:colOff>
      <xdr:row>79</xdr:row>
      <xdr:rowOff>136899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7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24152</xdr:rowOff>
    </xdr:from>
    <xdr:to>
      <xdr:col>81</xdr:col>
      <xdr:colOff>101600</xdr:colOff>
      <xdr:row>79</xdr:row>
      <xdr:rowOff>125752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6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142279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34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45509</xdr:rowOff>
    </xdr:from>
    <xdr:to>
      <xdr:col>72</xdr:col>
      <xdr:colOff>38100</xdr:colOff>
      <xdr:row>79</xdr:row>
      <xdr:rowOff>147109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138236</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82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23422</xdr:rowOff>
    </xdr:from>
    <xdr:to>
      <xdr:col>67</xdr:col>
      <xdr:colOff>101600</xdr:colOff>
      <xdr:row>79</xdr:row>
      <xdr:rowOff>125022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6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141549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34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157696</xdr:rowOff>
    </xdr:from>
    <xdr:to>
      <xdr:col>85</xdr:col>
      <xdr:colOff>127000</xdr:colOff>
      <xdr:row>96</xdr:row>
      <xdr:rowOff>6135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45446"/>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6135</xdr:rowOff>
    </xdr:from>
    <xdr:to>
      <xdr:col>81</xdr:col>
      <xdr:colOff>50800</xdr:colOff>
      <xdr:row>96</xdr:row>
      <xdr:rowOff>21743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65335"/>
          <a:ext cx="889000" cy="1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10846</xdr:rowOff>
    </xdr:from>
    <xdr:to>
      <xdr:col>76</xdr:col>
      <xdr:colOff>114300</xdr:colOff>
      <xdr:row>96</xdr:row>
      <xdr:rowOff>21743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470046"/>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10846</xdr:rowOff>
    </xdr:from>
    <xdr:to>
      <xdr:col>71</xdr:col>
      <xdr:colOff>177800</xdr:colOff>
      <xdr:row>96</xdr:row>
      <xdr:rowOff>48921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470046"/>
          <a:ext cx="889000" cy="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106896</xdr:rowOff>
    </xdr:from>
    <xdr:to>
      <xdr:col>85</xdr:col>
      <xdr:colOff>177800</xdr:colOff>
      <xdr:row>96</xdr:row>
      <xdr:rowOff>37046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129773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4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126785</xdr:rowOff>
    </xdr:from>
    <xdr:to>
      <xdr:col>81</xdr:col>
      <xdr:colOff>101600</xdr:colOff>
      <xdr:row>96</xdr:row>
      <xdr:rowOff>56935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73462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18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142393</xdr:rowOff>
    </xdr:from>
    <xdr:to>
      <xdr:col>76</xdr:col>
      <xdr:colOff>165100</xdr:colOff>
      <xdr:row>96</xdr:row>
      <xdr:rowOff>72543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89070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131496</xdr:rowOff>
    </xdr:from>
    <xdr:to>
      <xdr:col>72</xdr:col>
      <xdr:colOff>38100</xdr:colOff>
      <xdr:row>96</xdr:row>
      <xdr:rowOff>61646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78173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19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169571</xdr:rowOff>
    </xdr:from>
    <xdr:to>
      <xdr:col>67</xdr:col>
      <xdr:colOff>101600</xdr:colOff>
      <xdr:row>96</xdr:row>
      <xdr:rowOff>99721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116248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前年度と比べ大きく数値が変わったのは、民生費及び</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である。民生費は、主に定額減税補足給付金や低所得者支援給付金の実施等による増加である。</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費は、主に</a:t>
          </a:r>
          <a:r>
            <a:rPr kumimoji="1" lang="ja-JP" altLang="en-US" sz="1100">
              <a:solidFill>
                <a:schemeClr val="dk1"/>
              </a:solidFill>
              <a:effectLst/>
              <a:latin typeface="+mn-lt"/>
              <a:ea typeface="+mn-ea"/>
              <a:cs typeface="+mn-cs"/>
            </a:rPr>
            <a:t>普通交付税の追加交付等に伴う財政調整基金や減債基金への積み立てのほか、ふるさと納税の増加に伴うふるさと茂原まちづくり応援基金への積立金の増加である。</a:t>
          </a:r>
          <a:endParaRPr lang="ja-JP" altLang="ja-JP" sz="1400">
            <a:effectLst/>
          </a:endParaRPr>
        </a:p>
        <a:p>
          <a:r>
            <a:rPr kumimoji="1" lang="ja-JP" altLang="ja-JP" sz="1100">
              <a:solidFill>
                <a:schemeClr val="dk1"/>
              </a:solidFill>
              <a:effectLst/>
              <a:latin typeface="+mn-lt"/>
              <a:ea typeface="+mn-ea"/>
              <a:cs typeface="+mn-cs"/>
            </a:rPr>
            <a:t>　公債費については、類似団体内平均値を上回っているため、地方債の借入額と償還元金のバランスを考慮し、公債費の</a:t>
          </a:r>
          <a:r>
            <a:rPr kumimoji="1" lang="ja-JP" altLang="en-US" sz="1100">
              <a:solidFill>
                <a:schemeClr val="dk1"/>
              </a:solidFill>
              <a:effectLst/>
              <a:latin typeface="+mn-lt"/>
              <a:ea typeface="+mn-ea"/>
              <a:cs typeface="+mn-cs"/>
            </a:rPr>
            <a:t>縮減</a:t>
          </a:r>
          <a:r>
            <a:rPr kumimoji="1" lang="ja-JP" altLang="ja-JP" sz="1100">
              <a:solidFill>
                <a:schemeClr val="dk1"/>
              </a:solidFill>
              <a:effectLst/>
              <a:latin typeface="+mn-lt"/>
              <a:ea typeface="+mn-ea"/>
              <a:cs typeface="+mn-cs"/>
            </a:rPr>
            <a:t>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千葉県茂原市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財政調整基金については、普通交付税の追加交付等に伴い</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5,007</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千円の積立てや決算剰余金</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億円を編入したが、財源不足のため年度当初及び補正にて合計</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1,630</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千円を取り崩したため、前年度より残高が減少した。</a:t>
          </a:r>
        </a:p>
        <a:p>
          <a:r>
            <a:rPr kumimoji="1" lang="ja-JP" altLang="en-US" sz="1200">
              <a:latin typeface="ＭＳ ゴシック" pitchFamily="49" charset="-128"/>
              <a:ea typeface="ＭＳ ゴシック" pitchFamily="49" charset="-128"/>
            </a:rPr>
            <a:t>　実質単年度収支については、積立金取り崩し額が前年度に比べ</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2,217</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千円増加しているが、普通交付税の追加交付等による繰入や第三セクター等改革推進債の繰上償還の実施等に伴い、前年度に比べ</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5,939</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千円増加していることから数値は改善した。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千葉県茂原市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月補正予算にて財政調整基金や減債基金へ</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積立て</a:t>
          </a:r>
          <a:r>
            <a:rPr kumimoji="1" lang="ja-JP" altLang="en-US" sz="1100">
              <a:solidFill>
                <a:schemeClr val="dk1"/>
              </a:solidFill>
              <a:effectLst/>
              <a:latin typeface="+mn-lt"/>
              <a:ea typeface="+mn-ea"/>
              <a:cs typeface="+mn-cs"/>
            </a:rPr>
            <a:t>や第三セクター等改革推進債の繰上償還を実施したものの、</a:t>
          </a:r>
          <a:r>
            <a:rPr kumimoji="1" lang="ja-JP" altLang="ja-JP" sz="1100">
              <a:solidFill>
                <a:schemeClr val="dk1"/>
              </a:solidFill>
              <a:effectLst/>
              <a:latin typeface="+mn-lt"/>
              <a:ea typeface="+mn-ea"/>
              <a:cs typeface="+mn-cs"/>
            </a:rPr>
            <a:t>普通交付税の追加交付等により歳入額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したことにより、</a:t>
          </a:r>
          <a:r>
            <a:rPr kumimoji="1" lang="ja-JP" altLang="ja-JP" sz="1100">
              <a:solidFill>
                <a:schemeClr val="dk1"/>
              </a:solidFill>
              <a:effectLst/>
              <a:latin typeface="+mn-lt"/>
              <a:ea typeface="+mn-ea"/>
              <a:cs typeface="+mn-cs"/>
            </a:rPr>
            <a:t>前年度に比べ黒字額が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下水道事業会計については、</a:t>
          </a:r>
          <a:r>
            <a:rPr lang="ja-JP" altLang="ja-JP" sz="1100">
              <a:solidFill>
                <a:schemeClr val="dk1"/>
              </a:solidFill>
              <a:effectLst/>
              <a:latin typeface="+mn-lt"/>
              <a:ea typeface="+mn-ea"/>
              <a:cs typeface="+mn-cs"/>
            </a:rPr>
            <a:t>災害復旧に伴う発生品の将来の売却見込額として計上したその他流動資産の</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や未払金の</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があったものの、現金預金の減少幅がそれを上回り、</a:t>
          </a:r>
          <a:r>
            <a:rPr kumimoji="1" lang="ja-JP" altLang="ja-JP" sz="1100">
              <a:solidFill>
                <a:schemeClr val="dk1"/>
              </a:solidFill>
              <a:effectLst/>
              <a:latin typeface="+mn-lt"/>
              <a:ea typeface="+mn-ea"/>
              <a:cs typeface="+mn-cs"/>
            </a:rPr>
            <a:t>前年度に比べ黒字額が減少した。</a:t>
          </a:r>
          <a:endParaRPr lang="ja-JP" altLang="ja-JP">
            <a:effectLst/>
          </a:endParaRPr>
        </a:p>
        <a:p>
          <a:r>
            <a:rPr kumimoji="1" lang="ja-JP" altLang="ja-JP" sz="1100">
              <a:solidFill>
                <a:schemeClr val="dk1"/>
              </a:solidFill>
              <a:effectLst/>
              <a:latin typeface="+mn-lt"/>
              <a:ea typeface="+mn-ea"/>
              <a:cs typeface="+mn-cs"/>
            </a:rPr>
            <a:t>　介護保険事業会計については、高齢化に伴う保険給付費</a:t>
          </a:r>
          <a:r>
            <a:rPr kumimoji="1" lang="ja-JP" altLang="en-US" sz="1100">
              <a:solidFill>
                <a:schemeClr val="dk1"/>
              </a:solidFill>
              <a:effectLst/>
              <a:latin typeface="+mn-lt"/>
              <a:ea typeface="+mn-ea"/>
              <a:cs typeface="+mn-cs"/>
            </a:rPr>
            <a:t>等の歳出額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増加があったものの、支払基金交付金等の歳入額の増加により、</a:t>
          </a:r>
          <a:r>
            <a:rPr kumimoji="1" lang="ja-JP" altLang="ja-JP" sz="1100">
              <a:solidFill>
                <a:schemeClr val="dk1"/>
              </a:solidFill>
              <a:effectLst/>
              <a:latin typeface="+mn-lt"/>
              <a:ea typeface="+mn-ea"/>
              <a:cs typeface="+mn-cs"/>
            </a:rPr>
            <a:t>前年度に比べ黒字額が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35946639</v>
      </c>
      <c r="BO4" s="436"/>
      <c r="BP4" s="436"/>
      <c r="BQ4" s="436"/>
      <c r="BR4" s="436"/>
      <c r="BS4" s="436"/>
      <c r="BT4" s="436"/>
      <c r="BU4" s="437"/>
      <c r="BV4" s="435">
        <v>34762793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4.0999999999999996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34924198</v>
      </c>
      <c r="BO5" s="407"/>
      <c r="BP5" s="407"/>
      <c r="BQ5" s="407"/>
      <c r="BR5" s="407"/>
      <c r="BS5" s="407"/>
      <c r="BT5" s="407"/>
      <c r="BU5" s="408"/>
      <c r="BV5" s="406">
        <v>33813080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v>
      </c>
      <c r="CU5" s="404"/>
      <c r="CV5" s="404"/>
      <c r="CW5" s="404"/>
      <c r="CX5" s="404"/>
      <c r="CY5" s="404"/>
      <c r="CZ5" s="404"/>
      <c r="DA5" s="405"/>
      <c r="DB5" s="403">
        <v>97.3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1022441</v>
      </c>
      <c r="BO6" s="407"/>
      <c r="BP6" s="407"/>
      <c r="BQ6" s="407"/>
      <c r="BR6" s="407"/>
      <c r="BS6" s="407"/>
      <c r="BT6" s="407"/>
      <c r="BU6" s="408"/>
      <c r="BV6" s="406">
        <v>949713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94.5</v>
      </c>
      <c r="CU6" s="550"/>
      <c r="CV6" s="550"/>
      <c r="CW6" s="550"/>
      <c r="CX6" s="550"/>
      <c r="CY6" s="550"/>
      <c r="CZ6" s="550"/>
      <c r="DA6" s="551"/>
      <c r="DB6" s="549">
        <v>98.4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80016</v>
      </c>
      <c r="BO7" s="407"/>
      <c r="BP7" s="407"/>
      <c r="BQ7" s="407"/>
      <c r="BR7" s="407"/>
      <c r="BS7" s="407"/>
      <c r="BT7" s="407"/>
      <c r="BU7" s="408"/>
      <c r="BV7" s="406">
        <v>156530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19830650</v>
      </c>
      <c r="CU7" s="407"/>
      <c r="CV7" s="407"/>
      <c r="CW7" s="407"/>
      <c r="CX7" s="407"/>
      <c r="CY7" s="407"/>
      <c r="CZ7" s="407"/>
      <c r="DA7" s="408"/>
      <c r="DB7" s="406">
        <v>19464440</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942425</v>
      </c>
      <c r="BO8" s="407"/>
      <c r="BP8" s="407"/>
      <c r="BQ8" s="407"/>
      <c r="BR8" s="407"/>
      <c r="BS8" s="407"/>
      <c r="BT8" s="407"/>
      <c r="BU8" s="408"/>
      <c r="BV8" s="406">
        <v>793183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0.73</v>
      </c>
      <c r="CU8" s="510"/>
      <c r="CV8" s="510"/>
      <c r="CW8" s="510"/>
      <c r="CX8" s="510"/>
      <c r="CY8" s="510"/>
      <c r="CZ8" s="510"/>
      <c r="DA8" s="511"/>
      <c r="DB8" s="509">
        <v>0.75</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86782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149242</v>
      </c>
      <c r="BO9" s="407"/>
      <c r="BP9" s="407"/>
      <c r="BQ9" s="407"/>
      <c r="BR9" s="407"/>
      <c r="BS9" s="407"/>
      <c r="BT9" s="407"/>
      <c r="BU9" s="408"/>
      <c r="BV9" s="406">
        <v>-22290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15.4</v>
      </c>
      <c r="CU9" s="404"/>
      <c r="CV9" s="404"/>
      <c r="CW9" s="404"/>
      <c r="CX9" s="404"/>
      <c r="CY9" s="404"/>
      <c r="CZ9" s="404"/>
      <c r="DA9" s="405"/>
      <c r="DB9" s="403">
        <v>15.5</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89688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750071</v>
      </c>
      <c r="BO10" s="407"/>
      <c r="BP10" s="407"/>
      <c r="BQ10" s="407"/>
      <c r="BR10" s="407"/>
      <c r="BS10" s="407"/>
      <c r="BT10" s="407"/>
      <c r="BU10" s="408"/>
      <c r="BV10" s="406">
        <v>600029</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160000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85861</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1416304</v>
      </c>
      <c r="BO12" s="407"/>
      <c r="BP12" s="407"/>
      <c r="BQ12" s="407"/>
      <c r="BR12" s="407"/>
      <c r="BS12" s="407"/>
      <c r="BT12" s="407"/>
      <c r="BU12" s="408"/>
      <c r="BV12" s="406">
        <v>1294125</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84070</v>
      </c>
      <c r="S13" s="494"/>
      <c r="T13" s="494"/>
      <c r="U13" s="494"/>
      <c r="V13" s="495"/>
      <c r="W13" s="496" t="s">
        <v>130</v>
      </c>
      <c r="X13" s="392"/>
      <c r="Y13" s="392"/>
      <c r="Z13" s="392"/>
      <c r="AA13" s="392"/>
      <c r="AB13" s="393"/>
      <c r="AC13" s="359">
        <v>1246</v>
      </c>
      <c r="AD13" s="360"/>
      <c r="AE13" s="360"/>
      <c r="AF13" s="360"/>
      <c r="AG13" s="361"/>
      <c r="AH13" s="359">
        <v>1298</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-356991</v>
      </c>
      <c r="BO13" s="407"/>
      <c r="BP13" s="407"/>
      <c r="BQ13" s="407"/>
      <c r="BR13" s="407"/>
      <c r="BS13" s="407"/>
      <c r="BT13" s="407"/>
      <c r="BU13" s="408"/>
      <c r="BV13" s="406">
        <v>-716386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11.4</v>
      </c>
      <c r="CU13" s="404"/>
      <c r="CV13" s="404"/>
      <c r="CW13" s="404"/>
      <c r="CX13" s="404"/>
      <c r="CY13" s="404"/>
      <c r="CZ13" s="404"/>
      <c r="DA13" s="405"/>
      <c r="DB13" s="403">
        <v>11.4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86613</v>
      </c>
      <c r="S14" s="494"/>
      <c r="T14" s="494"/>
      <c r="U14" s="494"/>
      <c r="V14" s="495"/>
      <c r="W14" s="497"/>
      <c r="X14" s="395"/>
      <c r="Y14" s="395"/>
      <c r="Z14" s="395"/>
      <c r="AA14" s="395"/>
      <c r="AB14" s="396"/>
      <c r="AC14" s="486">
        <v>3.3</v>
      </c>
      <c r="AD14" s="487"/>
      <c r="AE14" s="487"/>
      <c r="AF14" s="487"/>
      <c r="AG14" s="488"/>
      <c r="AH14" s="486">
        <v>3.4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67.7</v>
      </c>
      <c r="CU14" s="504"/>
      <c r="CV14" s="504"/>
      <c r="CW14" s="504"/>
      <c r="CX14" s="504"/>
      <c r="CY14" s="504"/>
      <c r="CZ14" s="504"/>
      <c r="DA14" s="505"/>
      <c r="DB14" s="503">
        <v>74.599999999999994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84977</v>
      </c>
      <c r="S15" s="494"/>
      <c r="T15" s="494"/>
      <c r="U15" s="494"/>
      <c r="V15" s="495"/>
      <c r="W15" s="496" t="s">
        <v>137</v>
      </c>
      <c r="X15" s="392"/>
      <c r="Y15" s="392"/>
      <c r="Z15" s="392"/>
      <c r="AA15" s="392"/>
      <c r="AB15" s="393"/>
      <c r="AC15" s="359">
        <v>9980</v>
      </c>
      <c r="AD15" s="360"/>
      <c r="AE15" s="360"/>
      <c r="AF15" s="360"/>
      <c r="AG15" s="361"/>
      <c r="AH15" s="359">
        <v>10430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11834073</v>
      </c>
      <c r="BO15" s="436"/>
      <c r="BP15" s="436"/>
      <c r="BQ15" s="436"/>
      <c r="BR15" s="436"/>
      <c r="BS15" s="436"/>
      <c r="BT15" s="436"/>
      <c r="BU15" s="437"/>
      <c r="BV15" s="435">
        <v>11911251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26.5</v>
      </c>
      <c r="AD16" s="487"/>
      <c r="AE16" s="487"/>
      <c r="AF16" s="487"/>
      <c r="AG16" s="488"/>
      <c r="AH16" s="486">
        <v>27.1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16576397</v>
      </c>
      <c r="BO16" s="407"/>
      <c r="BP16" s="407"/>
      <c r="BQ16" s="407"/>
      <c r="BR16" s="407"/>
      <c r="BS16" s="407"/>
      <c r="BT16" s="407"/>
      <c r="BU16" s="408"/>
      <c r="BV16" s="406">
        <v>16075111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26464</v>
      </c>
      <c r="AD17" s="360"/>
      <c r="AE17" s="360"/>
      <c r="AF17" s="360"/>
      <c r="AG17" s="361"/>
      <c r="AH17" s="359">
        <v>26802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14976976</v>
      </c>
      <c r="BO17" s="407"/>
      <c r="BP17" s="407"/>
      <c r="BQ17" s="407"/>
      <c r="BR17" s="407"/>
      <c r="BS17" s="407"/>
      <c r="BT17" s="407"/>
      <c r="BU17" s="408"/>
      <c r="BV17" s="406">
        <v>15085568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99.92</v>
      </c>
      <c r="M18" s="459"/>
      <c r="N18" s="459"/>
      <c r="O18" s="459"/>
      <c r="P18" s="459"/>
      <c r="Q18" s="459"/>
      <c r="R18" s="460"/>
      <c r="S18" s="460"/>
      <c r="T18" s="460"/>
      <c r="U18" s="460"/>
      <c r="V18" s="461"/>
      <c r="W18" s="477"/>
      <c r="X18" s="478"/>
      <c r="Y18" s="478"/>
      <c r="Z18" s="478"/>
      <c r="AA18" s="478"/>
      <c r="AB18" s="502"/>
      <c r="AC18" s="376">
        <v>70.2</v>
      </c>
      <c r="AD18" s="377"/>
      <c r="AE18" s="377"/>
      <c r="AF18" s="377"/>
      <c r="AG18" s="462"/>
      <c r="AH18" s="376">
        <v>69.599999999999994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19476018</v>
      </c>
      <c r="BO18" s="407"/>
      <c r="BP18" s="407"/>
      <c r="BQ18" s="407"/>
      <c r="BR18" s="407"/>
      <c r="BS18" s="407"/>
      <c r="BT18" s="407"/>
      <c r="BU18" s="408"/>
      <c r="BV18" s="406">
        <v>19342576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869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25168439</v>
      </c>
      <c r="BO19" s="407"/>
      <c r="BP19" s="407"/>
      <c r="BQ19" s="407"/>
      <c r="BR19" s="407"/>
      <c r="BS19" s="407"/>
      <c r="BT19" s="407"/>
      <c r="BU19" s="408"/>
      <c r="BV19" s="406">
        <v>24294284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37120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32874208</v>
      </c>
      <c r="BO22" s="436"/>
      <c r="BP22" s="436"/>
      <c r="BQ22" s="436"/>
      <c r="BR22" s="436"/>
      <c r="BS22" s="436"/>
      <c r="BT22" s="436"/>
      <c r="BU22" s="437"/>
      <c r="BV22" s="435">
        <v>35324895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22700667</v>
      </c>
      <c r="BO23" s="407"/>
      <c r="BP23" s="407"/>
      <c r="BQ23" s="407"/>
      <c r="BR23" s="407"/>
      <c r="BS23" s="407"/>
      <c r="BT23" s="407"/>
      <c r="BU23" s="408"/>
      <c r="BV23" s="406">
        <v>24159210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9000</v>
      </c>
      <c r="R24" s="360"/>
      <c r="S24" s="360"/>
      <c r="T24" s="360"/>
      <c r="U24" s="360"/>
      <c r="V24" s="361"/>
      <c r="W24" s="449"/>
      <c r="X24" s="386"/>
      <c r="Y24" s="387"/>
      <c r="Z24" s="362" t="s">
        <v>162</v>
      </c>
      <c r="AA24" s="363"/>
      <c r="AB24" s="363"/>
      <c r="AC24" s="363"/>
      <c r="AD24" s="363"/>
      <c r="AE24" s="363"/>
      <c r="AF24" s="363"/>
      <c r="AG24" s="364"/>
      <c r="AH24" s="359">
        <v>557</v>
      </c>
      <c r="AI24" s="360"/>
      <c r="AJ24" s="360"/>
      <c r="AK24" s="360"/>
      <c r="AL24" s="361"/>
      <c r="AM24" s="359">
        <v>1773488</v>
      </c>
      <c r="AN24" s="360"/>
      <c r="AO24" s="360"/>
      <c r="AP24" s="360"/>
      <c r="AQ24" s="360"/>
      <c r="AR24" s="361"/>
      <c r="AS24" s="359">
        <v>3184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19479711</v>
      </c>
      <c r="BO24" s="407"/>
      <c r="BP24" s="407"/>
      <c r="BQ24" s="407"/>
      <c r="BR24" s="407"/>
      <c r="BS24" s="407"/>
      <c r="BT24" s="407"/>
      <c r="BU24" s="408"/>
      <c r="BV24" s="406">
        <v>20694249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7750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4581587</v>
      </c>
      <c r="BO25" s="436"/>
      <c r="BP25" s="436"/>
      <c r="BQ25" s="436"/>
      <c r="BR25" s="436"/>
      <c r="BS25" s="436"/>
      <c r="BT25" s="436"/>
      <c r="BU25" s="437"/>
      <c r="BV25" s="435">
        <v>5410684</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7000</v>
      </c>
      <c r="R26" s="360"/>
      <c r="S26" s="360"/>
      <c r="T26" s="360"/>
      <c r="U26" s="360"/>
      <c r="V26" s="361"/>
      <c r="W26" s="449"/>
      <c r="X26" s="386"/>
      <c r="Y26" s="387"/>
      <c r="Z26" s="362" t="s">
        <v>168</v>
      </c>
      <c r="AA26" s="417"/>
      <c r="AB26" s="417"/>
      <c r="AC26" s="417"/>
      <c r="AD26" s="417"/>
      <c r="AE26" s="417"/>
      <c r="AF26" s="417"/>
      <c r="AG26" s="418"/>
      <c r="AH26" s="359">
        <v>17</v>
      </c>
      <c r="AI26" s="360"/>
      <c r="AJ26" s="360"/>
      <c r="AK26" s="360"/>
      <c r="AL26" s="361"/>
      <c r="AM26" s="359">
        <v>57647</v>
      </c>
      <c r="AN26" s="360"/>
      <c r="AO26" s="360"/>
      <c r="AP26" s="360"/>
      <c r="AQ26" s="360"/>
      <c r="AR26" s="361"/>
      <c r="AS26" s="359">
        <v>3391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4850</v>
      </c>
      <c r="R27" s="360"/>
      <c r="S27" s="360"/>
      <c r="T27" s="360"/>
      <c r="U27" s="360"/>
      <c r="V27" s="361"/>
      <c r="W27" s="449"/>
      <c r="X27" s="386"/>
      <c r="Y27" s="387"/>
      <c r="Z27" s="362" t="s">
        <v>171</v>
      </c>
      <c r="AA27" s="363"/>
      <c r="AB27" s="363"/>
      <c r="AC27" s="363"/>
      <c r="AD27" s="363"/>
      <c r="AE27" s="363"/>
      <c r="AF27" s="363"/>
      <c r="AG27" s="364"/>
      <c r="AH27" s="359">
        <v>9</v>
      </c>
      <c r="AI27" s="360"/>
      <c r="AJ27" s="360"/>
      <c r="AK27" s="360"/>
      <c r="AL27" s="361"/>
      <c r="AM27" s="359">
        <v>30714</v>
      </c>
      <c r="AN27" s="360"/>
      <c r="AO27" s="360"/>
      <c r="AP27" s="360"/>
      <c r="AQ27" s="360"/>
      <c r="AR27" s="361"/>
      <c r="AS27" s="359">
        <v>3413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4350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3088869</v>
      </c>
      <c r="BO28" s="436"/>
      <c r="BP28" s="436"/>
      <c r="BQ28" s="436"/>
      <c r="BR28" s="436"/>
      <c r="BS28" s="436"/>
      <c r="BT28" s="436"/>
      <c r="BU28" s="437"/>
      <c r="BV28" s="435">
        <v>3255102</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20</v>
      </c>
      <c r="M29" s="360"/>
      <c r="N29" s="360"/>
      <c r="O29" s="360"/>
      <c r="P29" s="361"/>
      <c r="Q29" s="359">
        <v>4050</v>
      </c>
      <c r="R29" s="360"/>
      <c r="S29" s="360"/>
      <c r="T29" s="360"/>
      <c r="U29" s="360"/>
      <c r="V29" s="361"/>
      <c r="W29" s="450"/>
      <c r="X29" s="451"/>
      <c r="Y29" s="452"/>
      <c r="Z29" s="362" t="s">
        <v>177</v>
      </c>
      <c r="AA29" s="363"/>
      <c r="AB29" s="363"/>
      <c r="AC29" s="363"/>
      <c r="AD29" s="363"/>
      <c r="AE29" s="363"/>
      <c r="AF29" s="363"/>
      <c r="AG29" s="364"/>
      <c r="AH29" s="359">
        <v>566</v>
      </c>
      <c r="AI29" s="360"/>
      <c r="AJ29" s="360"/>
      <c r="AK29" s="360"/>
      <c r="AL29" s="361"/>
      <c r="AM29" s="359">
        <v>1804202</v>
      </c>
      <c r="AN29" s="360"/>
      <c r="AO29" s="360"/>
      <c r="AP29" s="360"/>
      <c r="AQ29" s="360"/>
      <c r="AR29" s="361"/>
      <c r="AS29" s="359">
        <v>3188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212512</v>
      </c>
      <c r="BO29" s="407"/>
      <c r="BP29" s="407"/>
      <c r="BQ29" s="407"/>
      <c r="BR29" s="407"/>
      <c r="BS29" s="407"/>
      <c r="BT29" s="407"/>
      <c r="BU29" s="408"/>
      <c r="BV29" s="406">
        <v>146416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469292</v>
      </c>
      <c r="BO30" s="441"/>
      <c r="BP30" s="441"/>
      <c r="BQ30" s="441"/>
      <c r="BR30" s="441"/>
      <c r="BS30" s="441"/>
      <c r="BT30" s="441"/>
      <c r="BU30" s="442"/>
      <c r="BV30" s="440">
        <v>358463</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長生郡市広域市町村圏組合（一般会計）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長生郡市広域市町村圏組合（火葬場・斎場事業会計）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長生郡市広域市町村圏組合（病院事業会計）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駐車場事業会計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長生郡市広域市町村圏組合（水道事業会計）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九十九里地域水道企業団（水道用水供給事業会計）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千葉県市町村総合事務組合（一般会計）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千葉県市町村総合事務組合（千葉県自治会館管理運営特別会計）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千葉県市町村総合事務組合（千葉県自治研修センター特別会計）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千葉県市町村総合事務組合（千葉県市町村交通災害共済特別会計）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千葉県後期高齢者医療広域連合（一般会計）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QTrYXAh1roIWIlSpn+wkPaDrWA3stdTiSpN/8IwBOhqHkeFBUU9pfksI2kHiCxkaqORIskjtQf/ldriebrAUQ==" saltValue="X/1M7Zo4/jmZ5fB8NKKv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3.76</v>
      </c>
      <c r="G34" s="33">
        <v>6.59</v>
      </c>
      <c r="H34" s="33">
        <v>4.29</v>
      </c>
      <c r="I34" s="33">
        <v>4.07</v>
      </c>
      <c r="J34" s="34">
        <v>4.75</v>
      </c>
      <c r="K34" s="22"/>
      <c r="L34" s="22"/>
      <c r="M34" s="22"/>
      <c r="N34" s="22"/>
      <c r="O34" s="22"/>
      <c r="P34" s="22"/>
    </row>
    <row r="35" spans="1:16" ht="39" customHeight="1" x14ac:dyDescent="0.15">
      <c r="A35" s="22"/>
      <c r="B35" s="35"/>
      <c r="C35" s="1132" t="s">
        <v>535</v>
      </c>
      <c r="D35" s="1132"/>
      <c r="E35" s="1133"/>
      <c r="F35" s="36">
        <v>0.64</v>
      </c>
      <c r="G35" s="37">
        <v>0.88</v>
      </c>
      <c r="H35" s="37">
        <v>1.49</v>
      </c>
      <c r="I35" s="37">
        <v>2.2200000000000002</v>
      </c>
      <c r="J35" s="38">
        <v>2.17</v>
      </c>
      <c r="K35" s="22"/>
      <c r="L35" s="22"/>
      <c r="M35" s="22"/>
      <c r="N35" s="22"/>
      <c r="O35" s="22"/>
      <c r="P35" s="22"/>
    </row>
    <row r="36" spans="1:16" ht="39" customHeight="1" x14ac:dyDescent="0.15">
      <c r="A36" s="22"/>
      <c r="B36" s="35"/>
      <c r="C36" s="1132" t="s">
        <v>536</v>
      </c>
      <c r="D36" s="1132"/>
      <c r="E36" s="1133"/>
      <c r="F36" s="36">
        <v>2.36</v>
      </c>
      <c r="G36" s="37">
        <v>2.16</v>
      </c>
      <c r="H36" s="37">
        <v>2.31</v>
      </c>
      <c r="I36" s="37">
        <v>1.1000000000000001</v>
      </c>
      <c r="J36" s="38">
        <v>1.1299999999999999</v>
      </c>
      <c r="K36" s="22"/>
      <c r="L36" s="22"/>
      <c r="M36" s="22"/>
      <c r="N36" s="22"/>
      <c r="O36" s="22"/>
      <c r="P36" s="22"/>
    </row>
    <row r="37" spans="1:16" ht="39" customHeight="1" x14ac:dyDescent="0.15">
      <c r="A37" s="22"/>
      <c r="B37" s="35"/>
      <c r="C37" s="1132" t="s">
        <v>537</v>
      </c>
      <c r="D37" s="1132"/>
      <c r="E37" s="1133"/>
      <c r="F37" s="36">
        <v>7.21</v>
      </c>
      <c r="G37" s="37">
        <v>1.95</v>
      </c>
      <c r="H37" s="37">
        <v>0.16</v>
      </c>
      <c r="I37" s="37">
        <v>0.43</v>
      </c>
      <c r="J37" s="38">
        <v>0.39</v>
      </c>
      <c r="K37" s="22"/>
      <c r="L37" s="22"/>
      <c r="M37" s="22"/>
      <c r="N37" s="22"/>
      <c r="O37" s="22"/>
      <c r="P37" s="22"/>
    </row>
    <row r="38" spans="1:16" ht="39" customHeight="1" x14ac:dyDescent="0.15">
      <c r="A38" s="22"/>
      <c r="B38" s="35"/>
      <c r="C38" s="1132" t="s">
        <v>538</v>
      </c>
      <c r="D38" s="1132"/>
      <c r="E38" s="1133"/>
      <c r="F38" s="36">
        <v>0.14000000000000001</v>
      </c>
      <c r="G38" s="37">
        <v>0.05</v>
      </c>
      <c r="H38" s="37">
        <v>0.09</v>
      </c>
      <c r="I38" s="37">
        <v>0.13</v>
      </c>
      <c r="J38" s="38">
        <v>0.24</v>
      </c>
      <c r="K38" s="22"/>
      <c r="L38" s="22"/>
      <c r="M38" s="22"/>
      <c r="N38" s="22"/>
      <c r="O38" s="22"/>
      <c r="P38" s="22"/>
    </row>
    <row r="39" spans="1:16" ht="39" customHeight="1" x14ac:dyDescent="0.15">
      <c r="A39" s="22"/>
      <c r="B39" s="35"/>
      <c r="C39" s="1132" t="s">
        <v>539</v>
      </c>
      <c r="D39" s="1132"/>
      <c r="E39" s="1133"/>
      <c r="F39" s="36">
        <v>0.01</v>
      </c>
      <c r="G39" s="37">
        <v>0.01</v>
      </c>
      <c r="H39" s="37">
        <v>0.01</v>
      </c>
      <c r="I39" s="37">
        <v>0.04</v>
      </c>
      <c r="J39" s="38">
        <v>0.02</v>
      </c>
      <c r="K39" s="22"/>
      <c r="L39" s="22"/>
      <c r="M39" s="22"/>
      <c r="N39" s="22"/>
      <c r="O39" s="22"/>
      <c r="P39" s="22"/>
    </row>
    <row r="40" spans="1:16" ht="39" customHeight="1" x14ac:dyDescent="0.15">
      <c r="A40" s="22"/>
      <c r="B40" s="35"/>
      <c r="C40" s="1132" t="s">
        <v>540</v>
      </c>
      <c r="D40" s="1132"/>
      <c r="E40" s="1133"/>
      <c r="F40" s="36">
        <v>0.16</v>
      </c>
      <c r="G40" s="37">
        <v>1.1000000000000001</v>
      </c>
      <c r="H40" s="37">
        <v>0.11</v>
      </c>
      <c r="I40" s="37">
        <v>1.37</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IgbRoT6/89ZzkEh86NmWKKH9Iq0p0ZcXHrm5BXhpfeGhPgqz0bpEYueMfd8KH21fZlkCMYUVwMGUc1Zce13LQ==" saltValue="ycXs4Xo9k+B0WPV4xnV+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3514</v>
      </c>
      <c r="L45" s="58">
        <v>3728</v>
      </c>
      <c r="M45" s="58">
        <v>3643</v>
      </c>
      <c r="N45" s="58">
        <v>3769</v>
      </c>
      <c r="O45" s="59">
        <v>3711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425</v>
      </c>
      <c r="L48" s="62">
        <v>434</v>
      </c>
      <c r="M48" s="62">
        <v>405</v>
      </c>
      <c r="N48" s="62">
        <v>376</v>
      </c>
      <c r="O48" s="63">
        <v>353</v>
      </c>
      <c r="P48" s="46"/>
      <c r="Q48" s="46"/>
      <c r="R48" s="46"/>
      <c r="S48" s="46"/>
      <c r="T48" s="46"/>
      <c r="U48" s="46"/>
    </row>
    <row r="49" spans="1:21" ht="30.75" customHeight="1" x14ac:dyDescent="0.15">
      <c r="A49" s="46"/>
      <c r="B49" s="1163"/>
      <c r="C49" s="1164"/>
      <c r="D49" s="60"/>
      <c r="E49" s="1140" t="s">
        <v>14</v>
      </c>
      <c r="F49" s="1140"/>
      <c r="G49" s="1140"/>
      <c r="H49" s="1140"/>
      <c r="I49" s="1140"/>
      <c r="J49" s="1141"/>
      <c r="K49" s="61">
        <v>280</v>
      </c>
      <c r="L49" s="62">
        <v>272</v>
      </c>
      <c r="M49" s="62">
        <v>258</v>
      </c>
      <c r="N49" s="62">
        <v>358</v>
      </c>
      <c r="O49" s="63">
        <v>315</v>
      </c>
      <c r="P49" s="46"/>
      <c r="Q49" s="46"/>
      <c r="R49" s="46"/>
      <c r="S49" s="46"/>
      <c r="T49" s="46"/>
      <c r="U49" s="46"/>
    </row>
    <row r="50" spans="1:21" ht="30.75" customHeight="1" x14ac:dyDescent="0.15">
      <c r="A50" s="46"/>
      <c r="B50" s="1163"/>
      <c r="C50" s="1164"/>
      <c r="D50" s="60"/>
      <c r="E50" s="1140" t="s">
        <v>15</v>
      </c>
      <c r="F50" s="1140"/>
      <c r="G50" s="1140"/>
      <c r="H50" s="1140"/>
      <c r="I50" s="1140"/>
      <c r="J50" s="1141"/>
      <c r="K50" s="61">
        <v>108</v>
      </c>
      <c r="L50" s="62">
        <v>108</v>
      </c>
      <c r="M50" s="62">
        <v>109</v>
      </c>
      <c r="N50" s="62">
        <v>109</v>
      </c>
      <c r="O50" s="63">
        <v>110</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1</v>
      </c>
      <c r="M51" s="62">
        <v>1</v>
      </c>
      <c r="N51" s="62">
        <v>0</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2518</v>
      </c>
      <c r="L52" s="62">
        <v>2597</v>
      </c>
      <c r="M52" s="62">
        <v>2574</v>
      </c>
      <c r="N52" s="62">
        <v>2507</v>
      </c>
      <c r="O52" s="63">
        <v>2528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1809</v>
      </c>
      <c r="L53" s="67">
        <v>1946</v>
      </c>
      <c r="M53" s="67">
        <v>1842</v>
      </c>
      <c r="N53" s="67">
        <v>2105</v>
      </c>
      <c r="O53" s="68">
        <v>1961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558</v>
      </c>
      <c r="L58" s="82" t="s">
        <v>558</v>
      </c>
      <c r="M58" s="82" t="s">
        <v>558</v>
      </c>
      <c r="N58" s="82" t="s">
        <v>558</v>
      </c>
      <c r="O58" s="83" t="s">
        <v>558</v>
      </c>
    </row>
    <row r="59" spans="1:21" ht="31.5" customHeight="1" x14ac:dyDescent="0.15">
      <c r="B59" s="1148"/>
      <c r="C59" s="1149"/>
      <c r="D59" s="1155" t="s">
        <v>26</v>
      </c>
      <c r="E59" s="1156"/>
      <c r="F59" s="1156"/>
      <c r="G59" s="1156"/>
      <c r="H59" s="1156"/>
      <c r="I59" s="1156"/>
      <c r="J59" s="1157"/>
      <c r="K59" s="84" t="s">
        <v>558</v>
      </c>
      <c r="L59" s="85" t="s">
        <v>487</v>
      </c>
      <c r="M59" s="85" t="s">
        <v>487</v>
      </c>
      <c r="N59" s="85" t="s">
        <v>487</v>
      </c>
      <c r="O59" s="86" t="s">
        <v>558</v>
      </c>
    </row>
    <row r="60" spans="1:21" ht="31.5" customHeight="1" thickBot="1" x14ac:dyDescent="0.2">
      <c r="B60" s="1150"/>
      <c r="C60" s="1151"/>
      <c r="D60" s="1158" t="s">
        <v>27</v>
      </c>
      <c r="E60" s="1159"/>
      <c r="F60" s="1159"/>
      <c r="G60" s="1159"/>
      <c r="H60" s="1159"/>
      <c r="I60" s="1159"/>
      <c r="J60" s="1160"/>
      <c r="K60" s="87" t="s">
        <v>558</v>
      </c>
      <c r="L60" s="88" t="s">
        <v>558</v>
      </c>
      <c r="M60" s="88" t="s">
        <v>558</v>
      </c>
      <c r="N60" s="88" t="s">
        <v>558</v>
      </c>
      <c r="O60" s="89" t="s">
        <v>558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sheetData>
  <sheetProtection algorithmName="SHA-512" hashValue="79ptRX4Oc9cDdYrXUK1sPB9wL3RIddMPE0r33hv6MBjF2AX6zG5XQTiJaTZh+IHFYUk71xV9WqLuW/Aoh9kxHQ==" saltValue="Z6dvyfEWI0+UAk9LqRNy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40007</v>
      </c>
      <c r="J41" s="331">
        <v>39084</v>
      </c>
      <c r="K41" s="331">
        <v>37461</v>
      </c>
      <c r="L41" s="331">
        <v>35325</v>
      </c>
      <c r="M41" s="332">
        <v>32874</v>
      </c>
    </row>
    <row r="42" spans="2:13" ht="27.75" customHeight="1" x14ac:dyDescent="0.15">
      <c r="B42" s="1171"/>
      <c r="C42" s="1172"/>
      <c r="D42" s="104"/>
      <c r="E42" s="1175" t="s">
        <v>32</v>
      </c>
      <c r="F42" s="1175"/>
      <c r="G42" s="1175"/>
      <c r="H42" s="1176"/>
      <c r="I42" s="333">
        <v>1503</v>
      </c>
      <c r="J42" s="334">
        <v>1395</v>
      </c>
      <c r="K42" s="334">
        <v>1286</v>
      </c>
      <c r="L42" s="334">
        <v>1177</v>
      </c>
      <c r="M42" s="335">
        <v>1067</v>
      </c>
    </row>
    <row r="43" spans="2:13" ht="27.75" customHeight="1" x14ac:dyDescent="0.15">
      <c r="B43" s="1171"/>
      <c r="C43" s="1172"/>
      <c r="D43" s="104"/>
      <c r="E43" s="1175" t="s">
        <v>33</v>
      </c>
      <c r="F43" s="1175"/>
      <c r="G43" s="1175"/>
      <c r="H43" s="1176"/>
      <c r="I43" s="333">
        <v>3678</v>
      </c>
      <c r="J43" s="334">
        <v>3706</v>
      </c>
      <c r="K43" s="334">
        <v>3771</v>
      </c>
      <c r="L43" s="334">
        <v>3633</v>
      </c>
      <c r="M43" s="335">
        <v>3370</v>
      </c>
    </row>
    <row r="44" spans="2:13" ht="27.75" customHeight="1" x14ac:dyDescent="0.15">
      <c r="B44" s="1171"/>
      <c r="C44" s="1172"/>
      <c r="D44" s="104"/>
      <c r="E44" s="1175" t="s">
        <v>34</v>
      </c>
      <c r="F44" s="1175"/>
      <c r="G44" s="1175"/>
      <c r="H44" s="1176"/>
      <c r="I44" s="333">
        <v>2413</v>
      </c>
      <c r="J44" s="334">
        <v>2363</v>
      </c>
      <c r="K44" s="334">
        <v>2598</v>
      </c>
      <c r="L44" s="334">
        <v>2632</v>
      </c>
      <c r="M44" s="335">
        <v>2807</v>
      </c>
    </row>
    <row r="45" spans="2:13" ht="27.75" customHeight="1" x14ac:dyDescent="0.15">
      <c r="B45" s="1171"/>
      <c r="C45" s="1172"/>
      <c r="D45" s="104"/>
      <c r="E45" s="1175" t="s">
        <v>35</v>
      </c>
      <c r="F45" s="1175"/>
      <c r="G45" s="1175"/>
      <c r="H45" s="1176"/>
      <c r="I45" s="333">
        <v>5603</v>
      </c>
      <c r="J45" s="334">
        <v>5465</v>
      </c>
      <c r="K45" s="334">
        <v>5448</v>
      </c>
      <c r="L45" s="334">
        <v>5181</v>
      </c>
      <c r="M45" s="335">
        <v>5063</v>
      </c>
    </row>
    <row r="46" spans="2:13" ht="27.75" customHeight="1" x14ac:dyDescent="0.15">
      <c r="B46" s="1171"/>
      <c r="C46" s="1172"/>
      <c r="D46" s="105"/>
      <c r="E46" s="1175" t="s">
        <v>36</v>
      </c>
      <c r="F46" s="1175"/>
      <c r="G46" s="1175"/>
      <c r="H46" s="1176"/>
      <c r="I46" s="333" t="s">
        <v>487</v>
      </c>
      <c r="J46" s="334">
        <v>2</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5032</v>
      </c>
      <c r="J50" s="334">
        <v>6781</v>
      </c>
      <c r="K50" s="334">
        <v>6957</v>
      </c>
      <c r="L50" s="334">
        <v>6325</v>
      </c>
      <c r="M50" s="335">
        <v>5921</v>
      </c>
    </row>
    <row r="51" spans="2:13" ht="27.75" customHeight="1" x14ac:dyDescent="0.15">
      <c r="B51" s="1171"/>
      <c r="C51" s="1172"/>
      <c r="D51" s="104"/>
      <c r="E51" s="1175" t="s">
        <v>42</v>
      </c>
      <c r="F51" s="1175"/>
      <c r="G51" s="1175"/>
      <c r="H51" s="1176"/>
      <c r="I51" s="333">
        <v>2995</v>
      </c>
      <c r="J51" s="334">
        <v>3219</v>
      </c>
      <c r="K51" s="334">
        <v>3258</v>
      </c>
      <c r="L51" s="334">
        <v>3469</v>
      </c>
      <c r="M51" s="335">
        <v>3345</v>
      </c>
    </row>
    <row r="52" spans="2:13" ht="27.75" customHeight="1" x14ac:dyDescent="0.15">
      <c r="B52" s="1173"/>
      <c r="C52" s="1174"/>
      <c r="D52" s="104"/>
      <c r="E52" s="1175" t="s">
        <v>43</v>
      </c>
      <c r="F52" s="1175"/>
      <c r="G52" s="1175"/>
      <c r="H52" s="1176"/>
      <c r="I52" s="333">
        <v>27377</v>
      </c>
      <c r="J52" s="334">
        <v>27287</v>
      </c>
      <c r="K52" s="334">
        <v>26623</v>
      </c>
      <c r="L52" s="334">
        <v>25257</v>
      </c>
      <c r="M52" s="335">
        <v>23940</v>
      </c>
    </row>
    <row r="53" spans="2:13" ht="27.75" customHeight="1" thickBot="1" x14ac:dyDescent="0.2">
      <c r="B53" s="1177" t="s">
        <v>19</v>
      </c>
      <c r="C53" s="1178"/>
      <c r="D53" s="108"/>
      <c r="E53" s="1179" t="s">
        <v>44</v>
      </c>
      <c r="F53" s="1179"/>
      <c r="G53" s="1179"/>
      <c r="H53" s="1180"/>
      <c r="I53" s="336">
        <v>17799</v>
      </c>
      <c r="J53" s="337">
        <v>14728</v>
      </c>
      <c r="K53" s="337">
        <v>13727</v>
      </c>
      <c r="L53" s="337">
        <v>12895</v>
      </c>
      <c r="M53" s="338">
        <v>11975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S5CTiisxhuOJ3NcrZuVRA+dIrrlEWT+AwZLnIgrUjq5NCmjOYdXfW5zvoaeDHMVhwPxKeXAFkVF/UNyNxcutg==" saltValue="j1uTU7xBcP5/HM9SZ23I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3449</v>
      </c>
      <c r="G55" s="339">
        <v>3255</v>
      </c>
      <c r="H55" s="340">
        <v>3089</v>
      </c>
    </row>
    <row r="56" spans="2:8" ht="52.5" customHeight="1" x14ac:dyDescent="0.15">
      <c r="B56" s="120"/>
      <c r="C56" s="1198" t="s">
        <v>47</v>
      </c>
      <c r="D56" s="1198"/>
      <c r="E56" s="1199"/>
      <c r="F56" s="341">
        <v>23</v>
      </c>
      <c r="G56" s="341">
        <v>146</v>
      </c>
      <c r="H56" s="342">
        <v>213</v>
      </c>
    </row>
    <row r="57" spans="2:8" ht="53.25" customHeight="1" x14ac:dyDescent="0.15">
      <c r="B57" s="120"/>
      <c r="C57" s="1200" t="s">
        <v>48</v>
      </c>
      <c r="D57" s="1200"/>
      <c r="E57" s="1201"/>
      <c r="F57" s="343">
        <v>336</v>
      </c>
      <c r="G57" s="343">
        <v>358</v>
      </c>
      <c r="H57" s="344">
        <v>469</v>
      </c>
    </row>
    <row r="58" spans="2:8" ht="45.75" customHeight="1" x14ac:dyDescent="0.15">
      <c r="B58" s="121"/>
      <c r="C58" s="1188" t="s">
        <v>560</v>
      </c>
      <c r="D58" s="1189"/>
      <c r="E58" s="1190"/>
      <c r="F58" s="345">
        <v>124</v>
      </c>
      <c r="G58" s="345">
        <v>126</v>
      </c>
      <c r="H58" s="346">
        <v>128</v>
      </c>
    </row>
    <row r="59" spans="2:8" ht="45.75" customHeight="1" x14ac:dyDescent="0.15">
      <c r="B59" s="121"/>
      <c r="C59" s="1188" t="s">
        <v>561</v>
      </c>
      <c r="D59" s="1189"/>
      <c r="E59" s="1190"/>
      <c r="F59" s="345">
        <v>9</v>
      </c>
      <c r="G59" s="345">
        <v>20</v>
      </c>
      <c r="H59" s="346">
        <v>115</v>
      </c>
    </row>
    <row r="60" spans="2:8" ht="45.75" customHeight="1" x14ac:dyDescent="0.15">
      <c r="B60" s="121"/>
      <c r="C60" s="1188" t="s">
        <v>562</v>
      </c>
      <c r="D60" s="1189"/>
      <c r="E60" s="1190"/>
      <c r="F60" s="345">
        <v>82</v>
      </c>
      <c r="G60" s="345">
        <v>81</v>
      </c>
      <c r="H60" s="346">
        <v>80</v>
      </c>
    </row>
    <row r="61" spans="2:8" ht="45.75" customHeight="1" x14ac:dyDescent="0.15">
      <c r="B61" s="121"/>
      <c r="C61" s="1188" t="s">
        <v>563</v>
      </c>
      <c r="D61" s="1189"/>
      <c r="E61" s="1190"/>
      <c r="F61" s="345">
        <v>27</v>
      </c>
      <c r="G61" s="345">
        <v>27</v>
      </c>
      <c r="H61" s="346">
        <v>52</v>
      </c>
    </row>
    <row r="62" spans="2:8" ht="45.75" customHeight="1" thickBot="1" x14ac:dyDescent="0.2">
      <c r="B62" s="122"/>
      <c r="C62" s="1191" t="s">
        <v>564</v>
      </c>
      <c r="D62" s="1192"/>
      <c r="E62" s="1193"/>
      <c r="F62" s="347">
        <v>28</v>
      </c>
      <c r="G62" s="347">
        <v>32</v>
      </c>
      <c r="H62" s="348">
        <v>36</v>
      </c>
    </row>
    <row r="63" spans="2:8" ht="52.5" customHeight="1" thickBot="1" x14ac:dyDescent="0.2">
      <c r="B63" s="123"/>
      <c r="C63" s="1194" t="s">
        <v>49</v>
      </c>
      <c r="D63" s="1194"/>
      <c r="E63" s="1195"/>
      <c r="F63" s="349">
        <v>3808</v>
      </c>
      <c r="G63" s="349">
        <v>3760</v>
      </c>
      <c r="H63" s="350">
        <v>3771</v>
      </c>
    </row>
    <row r="64" spans="2:8" x14ac:dyDescent="0.15"/>
  </sheetData>
  <sheetProtection algorithmName="SHA-512" hashValue="2YHrkToZnRgYMX2cluTGep5SVhXiUkIvZzAlkiz4mJSU3+pSr+6xI11+ws1hSQUyfvNb+vf5q6U2ZJOpBpwHpA==" saltValue="GA5FfuVm6McDTvu4bRx+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51845</v>
      </c>
      <c r="E3" s="142"/>
      <c r="F3" s="143">
        <v>45483</v>
      </c>
      <c r="G3" s="144"/>
      <c r="H3" s="145"/>
    </row>
    <row r="4" spans="1:8" x14ac:dyDescent="0.15">
      <c r="A4" s="146"/>
      <c r="B4" s="147"/>
      <c r="C4" s="148"/>
      <c r="D4" s="149">
        <v>23477</v>
      </c>
      <c r="E4" s="150"/>
      <c r="F4" s="151">
        <v>24241</v>
      </c>
      <c r="G4" s="152"/>
      <c r="H4" s="153"/>
    </row>
    <row r="5" spans="1:8" x14ac:dyDescent="0.15">
      <c r="A5" s="134" t="s">
        <v>519</v>
      </c>
      <c r="B5" s="139"/>
      <c r="C5" s="140"/>
      <c r="D5" s="141">
        <v>40570</v>
      </c>
      <c r="E5" s="142"/>
      <c r="F5" s="143">
        <v>45945</v>
      </c>
      <c r="G5" s="144"/>
      <c r="H5" s="145"/>
    </row>
    <row r="6" spans="1:8" x14ac:dyDescent="0.15">
      <c r="A6" s="146"/>
      <c r="B6" s="147"/>
      <c r="C6" s="148"/>
      <c r="D6" s="149">
        <v>15947</v>
      </c>
      <c r="E6" s="150"/>
      <c r="F6" s="151">
        <v>25180</v>
      </c>
      <c r="G6" s="152"/>
      <c r="H6" s="153"/>
    </row>
    <row r="7" spans="1:8" x14ac:dyDescent="0.15">
      <c r="A7" s="134" t="s">
        <v>520</v>
      </c>
      <c r="B7" s="139"/>
      <c r="C7" s="140"/>
      <c r="D7" s="141">
        <v>34373</v>
      </c>
      <c r="E7" s="142"/>
      <c r="F7" s="143">
        <v>44475</v>
      </c>
      <c r="G7" s="144"/>
      <c r="H7" s="145"/>
    </row>
    <row r="8" spans="1:8" x14ac:dyDescent="0.15">
      <c r="A8" s="146"/>
      <c r="B8" s="147"/>
      <c r="C8" s="148"/>
      <c r="D8" s="149">
        <v>22805</v>
      </c>
      <c r="E8" s="150"/>
      <c r="F8" s="151">
        <v>24780</v>
      </c>
      <c r="G8" s="152"/>
      <c r="H8" s="153"/>
    </row>
    <row r="9" spans="1:8" x14ac:dyDescent="0.15">
      <c r="A9" s="134" t="s">
        <v>521</v>
      </c>
      <c r="B9" s="139"/>
      <c r="C9" s="140"/>
      <c r="D9" s="141">
        <v>26331</v>
      </c>
      <c r="E9" s="142"/>
      <c r="F9" s="143">
        <v>45982</v>
      </c>
      <c r="G9" s="144"/>
      <c r="H9" s="145"/>
    </row>
    <row r="10" spans="1:8" x14ac:dyDescent="0.15">
      <c r="A10" s="146"/>
      <c r="B10" s="147"/>
      <c r="C10" s="148"/>
      <c r="D10" s="149">
        <v>17086</v>
      </c>
      <c r="E10" s="150"/>
      <c r="F10" s="151">
        <v>25583</v>
      </c>
      <c r="G10" s="152"/>
      <c r="H10" s="153"/>
    </row>
    <row r="11" spans="1:8" x14ac:dyDescent="0.15">
      <c r="A11" s="134" t="s">
        <v>522</v>
      </c>
      <c r="B11" s="139"/>
      <c r="C11" s="140"/>
      <c r="D11" s="141">
        <v>28890</v>
      </c>
      <c r="E11" s="142"/>
      <c r="F11" s="143">
        <v>50538</v>
      </c>
      <c r="G11" s="144"/>
      <c r="H11" s="145"/>
    </row>
    <row r="12" spans="1:8" x14ac:dyDescent="0.15">
      <c r="A12" s="146"/>
      <c r="B12" s="147"/>
      <c r="C12" s="154"/>
      <c r="D12" s="149">
        <v>17320</v>
      </c>
      <c r="E12" s="150"/>
      <c r="F12" s="151">
        <v>29053</v>
      </c>
      <c r="G12" s="152"/>
      <c r="H12" s="153"/>
    </row>
    <row r="13" spans="1:8" x14ac:dyDescent="0.15">
      <c r="A13" s="134"/>
      <c r="B13" s="139"/>
      <c r="C13" s="140"/>
      <c r="D13" s="141">
        <v>36402</v>
      </c>
      <c r="E13" s="142"/>
      <c r="F13" s="143">
        <v>46485</v>
      </c>
      <c r="G13" s="155"/>
      <c r="H13" s="145"/>
    </row>
    <row r="14" spans="1:8" x14ac:dyDescent="0.15">
      <c r="A14" s="146"/>
      <c r="B14" s="147"/>
      <c r="C14" s="148"/>
      <c r="D14" s="149">
        <v>19327</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3.93</v>
      </c>
      <c r="C19" s="156">
        <f>ROUND(VALUE(SUBSTITUTE(実質収支比率等に係る経年分析!G$48,"▲","-")),2)</f>
        <v>6.6</v>
      </c>
      <c r="D19" s="156">
        <f>ROUND(VALUE(SUBSTITUTE(実質収支比率等に係る経年分析!H$48,"▲","-")),2)</f>
        <v>4.3</v>
      </c>
      <c r="E19" s="156">
        <f>ROUND(VALUE(SUBSTITUTE(実質収支比率等に係る経年分析!I$48,"▲","-")),2)</f>
        <v>4.08</v>
      </c>
      <c r="F19" s="156">
        <f>ROUND(VALUE(SUBSTITUTE(実質収支比率等に係る経年分析!J$48,"▲","-")),2)</f>
        <v>4.75</v>
      </c>
    </row>
    <row r="20" spans="1:11" x14ac:dyDescent="0.15">
      <c r="A20" s="156" t="s">
        <v>53</v>
      </c>
      <c r="B20" s="156">
        <f>ROUND(VALUE(SUBSTITUTE(実質収支比率等に係る経年分析!F$47,"▲","-")),2)</f>
        <v>14.64</v>
      </c>
      <c r="C20" s="156">
        <f>ROUND(VALUE(SUBSTITUTE(実質収支比率等に係る経年分析!G$47,"▲","-")),2)</f>
        <v>18.02</v>
      </c>
      <c r="D20" s="156">
        <f>ROUND(VALUE(SUBSTITUTE(実質収支比率等に係る経年分析!H$47,"▲","-")),2)</f>
        <v>18.170000000000002</v>
      </c>
      <c r="E20" s="156">
        <f>ROUND(VALUE(SUBSTITUTE(実質収支比率等に係る経年分析!I$47,"▲","-")),2)</f>
        <v>16.72</v>
      </c>
      <c r="F20" s="156">
        <f>ROUND(VALUE(SUBSTITUTE(実質収支比率等に係る経年分析!J$47,"▲","-")),2)</f>
        <v>15.58</v>
      </c>
    </row>
    <row r="21" spans="1:11" x14ac:dyDescent="0.15">
      <c r="A21" s="156" t="s">
        <v>54</v>
      </c>
      <c r="B21" s="156">
        <f>IF(ISNUMBER(VALUE(SUBSTITUTE(実質収支比率等に係る経年分析!F$49,"▲","-"))),ROUND(VALUE(SUBSTITUTE(実質収支比率等に係る経年分析!F$49,"▲","-")),2),NA())</f>
        <v>-11.23</v>
      </c>
      <c r="C21" s="156">
        <f>IF(ISNUMBER(VALUE(SUBSTITUTE(実質収支比率等に係る経年分析!G$49,"▲","-"))),ROUND(VALUE(SUBSTITUTE(実質収支比率等に係る経年分析!G$49,"▲","-")),2),NA())</f>
        <v>5.19</v>
      </c>
      <c r="D21" s="156">
        <f>IF(ISNUMBER(VALUE(SUBSTITUTE(実質収支比率等に係る経年分析!H$49,"▲","-"))),ROUND(VALUE(SUBSTITUTE(実質収支比率等に係る経年分析!H$49,"▲","-")),2),NA())</f>
        <v>-6.48</v>
      </c>
      <c r="E21" s="156">
        <f>IF(ISNUMBER(VALUE(SUBSTITUTE(実質収支比率等に係る経年分析!I$49,"▲","-"))),ROUND(VALUE(SUBSTITUTE(実質収支比率等に係る経年分析!I$49,"▲","-")),2),NA())</f>
        <v>-3.68</v>
      </c>
      <c r="F21" s="156">
        <f>IF(ISNUMBER(VALUE(SUBSTITUTE(実質収支比率等に係る経年分析!J$49,"▲","-"))),ROUND(VALUE(SUBSTITUTE(実質収支比率等に係る経年分析!J$49,"▲","-")),2),NA())</f>
        <v>-1.8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農業集落排水事業会計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1.1000000000000001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1.37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駐車場事業会計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後期高齢者医療事業会計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0.24</v>
      </c>
    </row>
    <row r="33" spans="1:16" x14ac:dyDescent="0.15">
      <c r="A33" s="157" t="str">
        <f>IF(連結実質赤字比率に係る赤字・黒字の構成分析!C$37="",NA(),連結実質赤字比率に係る赤字・黒字の構成分析!C$37)</f>
        <v>国民健康保険事業会計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7.21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1.95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0.39</v>
      </c>
    </row>
    <row r="34" spans="1:16" x14ac:dyDescent="0.15">
      <c r="A34" s="157" t="str">
        <f>IF(連結実質赤字比率に係る赤字・黒字の構成分析!C$36="",NA(),連結実質赤字比率に係る赤字・黒字の構成分析!C$36)</f>
        <v>介護保険事業会計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2.36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2.16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2.31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1.1000000000000001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1.1299999999999999</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0.64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2.2200000000000002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2.17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3.76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4.29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4.75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2518</v>
      </c>
      <c r="E42" s="158"/>
      <c r="F42" s="158"/>
      <c r="G42" s="158">
        <f>'実質公債費比率（分子）の構造'!L$52</f>
        <v>2597</v>
      </c>
      <c r="H42" s="158"/>
      <c r="I42" s="158"/>
      <c r="J42" s="158">
        <f>'実質公債費比率（分子）の構造'!M$52</f>
        <v>2574</v>
      </c>
      <c r="K42" s="158"/>
      <c r="L42" s="158"/>
      <c r="M42" s="158">
        <f>'実質公債費比率（分子）の構造'!N$52</f>
        <v>2507</v>
      </c>
      <c r="N42" s="158"/>
      <c r="O42" s="158"/>
      <c r="P42" s="158">
        <f>'実質公債費比率（分子）の構造'!O$52</f>
        <v>2528</v>
      </c>
    </row>
    <row r="43" spans="1:16" x14ac:dyDescent="0.15">
      <c r="A43" s="158" t="s">
        <v>16</v>
      </c>
      <c r="B43" s="158">
        <f>'実質公債費比率（分子）の構造'!K$51</f>
        <v>0</v>
      </c>
      <c r="C43" s="158"/>
      <c r="D43" s="158"/>
      <c r="E43" s="158">
        <f>'実質公債費比率（分子）の構造'!L$51</f>
        <v>1</v>
      </c>
      <c r="F43" s="158"/>
      <c r="G43" s="158"/>
      <c r="H43" s="158">
        <f>'実質公債費比率（分子）の構造'!M$51</f>
        <v>1</v>
      </c>
      <c r="I43" s="158"/>
      <c r="J43" s="158"/>
      <c r="K43" s="158">
        <f>'実質公債費比率（分子）の構造'!N$51</f>
        <v>0</v>
      </c>
      <c r="L43" s="158"/>
      <c r="M43" s="158"/>
      <c r="N43" s="158" t="str">
        <f>'実質公債費比率（分子）の構造'!O$51</f>
        <v>-</v>
      </c>
      <c r="O43" s="158"/>
      <c r="P43" s="158"/>
    </row>
    <row r="44" spans="1:16" x14ac:dyDescent="0.15">
      <c r="A44" s="158" t="s">
        <v>62</v>
      </c>
      <c r="B44" s="158">
        <f>'実質公債費比率（分子）の構造'!K$50</f>
        <v>108</v>
      </c>
      <c r="C44" s="158"/>
      <c r="D44" s="158"/>
      <c r="E44" s="158">
        <f>'実質公債費比率（分子）の構造'!L$50</f>
        <v>108</v>
      </c>
      <c r="F44" s="158"/>
      <c r="G44" s="158"/>
      <c r="H44" s="158">
        <f>'実質公債費比率（分子）の構造'!M$50</f>
        <v>109</v>
      </c>
      <c r="I44" s="158"/>
      <c r="J44" s="158"/>
      <c r="K44" s="158">
        <f>'実質公債費比率（分子）の構造'!N$50</f>
        <v>109</v>
      </c>
      <c r="L44" s="158"/>
      <c r="M44" s="158"/>
      <c r="N44" s="158">
        <f>'実質公債費比率（分子）の構造'!O$50</f>
        <v>110</v>
      </c>
      <c r="O44" s="158"/>
      <c r="P44" s="158"/>
    </row>
    <row r="45" spans="1:16" x14ac:dyDescent="0.15">
      <c r="A45" s="158" t="s">
        <v>63</v>
      </c>
      <c r="B45" s="158">
        <f>'実質公債費比率（分子）の構造'!K$49</f>
        <v>280</v>
      </c>
      <c r="C45" s="158"/>
      <c r="D45" s="158"/>
      <c r="E45" s="158">
        <f>'実質公債費比率（分子）の構造'!L$49</f>
        <v>272</v>
      </c>
      <c r="F45" s="158"/>
      <c r="G45" s="158"/>
      <c r="H45" s="158">
        <f>'実質公債費比率（分子）の構造'!M$49</f>
        <v>258</v>
      </c>
      <c r="I45" s="158"/>
      <c r="J45" s="158"/>
      <c r="K45" s="158">
        <f>'実質公債費比率（分子）の構造'!N$49</f>
        <v>358</v>
      </c>
      <c r="L45" s="158"/>
      <c r="M45" s="158"/>
      <c r="N45" s="158">
        <f>'実質公債費比率（分子）の構造'!O$49</f>
        <v>315</v>
      </c>
      <c r="O45" s="158"/>
      <c r="P45" s="158"/>
    </row>
    <row r="46" spans="1:16" x14ac:dyDescent="0.15">
      <c r="A46" s="158" t="s">
        <v>64</v>
      </c>
      <c r="B46" s="158">
        <f>'実質公債費比率（分子）の構造'!K$48</f>
        <v>425</v>
      </c>
      <c r="C46" s="158"/>
      <c r="D46" s="158"/>
      <c r="E46" s="158">
        <f>'実質公債費比率（分子）の構造'!L$48</f>
        <v>434</v>
      </c>
      <c r="F46" s="158"/>
      <c r="G46" s="158"/>
      <c r="H46" s="158">
        <f>'実質公債費比率（分子）の構造'!M$48</f>
        <v>405</v>
      </c>
      <c r="I46" s="158"/>
      <c r="J46" s="158"/>
      <c r="K46" s="158">
        <f>'実質公債費比率（分子）の構造'!N$48</f>
        <v>376</v>
      </c>
      <c r="L46" s="158"/>
      <c r="M46" s="158"/>
      <c r="N46" s="158">
        <f>'実質公債費比率（分子）の構造'!O$48</f>
        <v>353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3514</v>
      </c>
      <c r="C49" s="158"/>
      <c r="D49" s="158"/>
      <c r="E49" s="158">
        <f>'実質公債費比率（分子）の構造'!L$45</f>
        <v>3728</v>
      </c>
      <c r="F49" s="158"/>
      <c r="G49" s="158"/>
      <c r="H49" s="158">
        <f>'実質公債費比率（分子）の構造'!M$45</f>
        <v>3643</v>
      </c>
      <c r="I49" s="158"/>
      <c r="J49" s="158"/>
      <c r="K49" s="158">
        <f>'実質公債費比率（分子）の構造'!N$45</f>
        <v>3769</v>
      </c>
      <c r="L49" s="158"/>
      <c r="M49" s="158"/>
      <c r="N49" s="158">
        <f>'実質公債費比率（分子）の構造'!O$45</f>
        <v>3711</v>
      </c>
      <c r="O49" s="158"/>
      <c r="P49" s="158"/>
    </row>
    <row r="50" spans="1:16" x14ac:dyDescent="0.15">
      <c r="A50" s="158" t="s">
        <v>67</v>
      </c>
      <c r="B50" s="158" t="e">
        <f>NA()</f>
        <v>#N/A</v>
      </c>
      <c r="C50" s="158">
        <f>IF(ISNUMBER('実質公債費比率（分子）の構造'!K$53),'実質公債費比率（分子）の構造'!K$53,NA())</f>
        <v>1809</v>
      </c>
      <c r="D50" s="158" t="e">
        <f>NA()</f>
        <v>#N/A</v>
      </c>
      <c r="E50" s="158" t="e">
        <f>NA()</f>
        <v>#N/A</v>
      </c>
      <c r="F50" s="158">
        <f>IF(ISNUMBER('実質公債費比率（分子）の構造'!L$53),'実質公債費比率（分子）の構造'!L$53,NA())</f>
        <v>1946</v>
      </c>
      <c r="G50" s="158" t="e">
        <f>NA()</f>
        <v>#N/A</v>
      </c>
      <c r="H50" s="158" t="e">
        <f>NA()</f>
        <v>#N/A</v>
      </c>
      <c r="I50" s="158">
        <f>IF(ISNUMBER('実質公債費比率（分子）の構造'!M$53),'実質公債費比率（分子）の構造'!M$53,NA())</f>
        <v>1842</v>
      </c>
      <c r="J50" s="158" t="e">
        <f>NA()</f>
        <v>#N/A</v>
      </c>
      <c r="K50" s="158" t="e">
        <f>NA()</f>
        <v>#N/A</v>
      </c>
      <c r="L50" s="158">
        <f>IF(ISNUMBER('実質公債費比率（分子）の構造'!N$53),'実質公債費比率（分子）の構造'!N$53,NA())</f>
        <v>2105</v>
      </c>
      <c r="M50" s="158" t="e">
        <f>NA()</f>
        <v>#N/A</v>
      </c>
      <c r="N50" s="158" t="e">
        <f>NA()</f>
        <v>#N/A</v>
      </c>
      <c r="O50" s="158">
        <f>IF(ISNUMBER('実質公債費比率（分子）の構造'!O$53),'実質公債費比率（分子）の構造'!O$53,NA())</f>
        <v>1961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27377</v>
      </c>
      <c r="E56" s="157"/>
      <c r="F56" s="157"/>
      <c r="G56" s="157">
        <f>'将来負担比率（分子）の構造'!J$52</f>
        <v>27287</v>
      </c>
      <c r="H56" s="157"/>
      <c r="I56" s="157"/>
      <c r="J56" s="157">
        <f>'将来負担比率（分子）の構造'!K$52</f>
        <v>26623</v>
      </c>
      <c r="K56" s="157"/>
      <c r="L56" s="157"/>
      <c r="M56" s="157">
        <f>'将来負担比率（分子）の構造'!L$52</f>
        <v>25257</v>
      </c>
      <c r="N56" s="157"/>
      <c r="O56" s="157"/>
      <c r="P56" s="157">
        <f>'将来負担比率（分子）の構造'!M$52</f>
        <v>23940</v>
      </c>
    </row>
    <row r="57" spans="1:16" x14ac:dyDescent="0.15">
      <c r="A57" s="157" t="s">
        <v>42</v>
      </c>
      <c r="B57" s="157"/>
      <c r="C57" s="157"/>
      <c r="D57" s="157">
        <f>'将来負担比率（分子）の構造'!I$51</f>
        <v>2995</v>
      </c>
      <c r="E57" s="157"/>
      <c r="F57" s="157"/>
      <c r="G57" s="157">
        <f>'将来負担比率（分子）の構造'!J$51</f>
        <v>3219</v>
      </c>
      <c r="H57" s="157"/>
      <c r="I57" s="157"/>
      <c r="J57" s="157">
        <f>'将来負担比率（分子）の構造'!K$51</f>
        <v>3258</v>
      </c>
      <c r="K57" s="157"/>
      <c r="L57" s="157"/>
      <c r="M57" s="157">
        <f>'将来負担比率（分子）の構造'!L$51</f>
        <v>3469</v>
      </c>
      <c r="N57" s="157"/>
      <c r="O57" s="157"/>
      <c r="P57" s="157">
        <f>'将来負担比率（分子）の構造'!M$51</f>
        <v>3345</v>
      </c>
    </row>
    <row r="58" spans="1:16" x14ac:dyDescent="0.15">
      <c r="A58" s="157" t="s">
        <v>41</v>
      </c>
      <c r="B58" s="157"/>
      <c r="C58" s="157"/>
      <c r="D58" s="157">
        <f>'将来負担比率（分子）の構造'!I$50</f>
        <v>5032</v>
      </c>
      <c r="E58" s="157"/>
      <c r="F58" s="157"/>
      <c r="G58" s="157">
        <f>'将来負担比率（分子）の構造'!J$50</f>
        <v>6781</v>
      </c>
      <c r="H58" s="157"/>
      <c r="I58" s="157"/>
      <c r="J58" s="157">
        <f>'将来負担比率（分子）の構造'!K$50</f>
        <v>6957</v>
      </c>
      <c r="K58" s="157"/>
      <c r="L58" s="157"/>
      <c r="M58" s="157">
        <f>'将来負担比率（分子）の構造'!L$50</f>
        <v>6325</v>
      </c>
      <c r="N58" s="157"/>
      <c r="O58" s="157"/>
      <c r="P58" s="157">
        <f>'将来負担比率（分子）の構造'!M$50</f>
        <v>5921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f>'将来負担比率（分子）の構造'!J$46</f>
        <v>2</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5603</v>
      </c>
      <c r="C62" s="157"/>
      <c r="D62" s="157"/>
      <c r="E62" s="157">
        <f>'将来負担比率（分子）の構造'!J$45</f>
        <v>5465</v>
      </c>
      <c r="F62" s="157"/>
      <c r="G62" s="157"/>
      <c r="H62" s="157">
        <f>'将来負担比率（分子）の構造'!K$45</f>
        <v>5448</v>
      </c>
      <c r="I62" s="157"/>
      <c r="J62" s="157"/>
      <c r="K62" s="157">
        <f>'将来負担比率（分子）の構造'!L$45</f>
        <v>5181</v>
      </c>
      <c r="L62" s="157"/>
      <c r="M62" s="157"/>
      <c r="N62" s="157">
        <f>'将来負担比率（分子）の構造'!M$45</f>
        <v>5063</v>
      </c>
      <c r="O62" s="157"/>
      <c r="P62" s="157"/>
    </row>
    <row r="63" spans="1:16" x14ac:dyDescent="0.15">
      <c r="A63" s="157" t="s">
        <v>34</v>
      </c>
      <c r="B63" s="157">
        <f>'将来負担比率（分子）の構造'!I$44</f>
        <v>2413</v>
      </c>
      <c r="C63" s="157"/>
      <c r="D63" s="157"/>
      <c r="E63" s="157">
        <f>'将来負担比率（分子）の構造'!J$44</f>
        <v>2363</v>
      </c>
      <c r="F63" s="157"/>
      <c r="G63" s="157"/>
      <c r="H63" s="157">
        <f>'将来負担比率（分子）の構造'!K$44</f>
        <v>2598</v>
      </c>
      <c r="I63" s="157"/>
      <c r="J63" s="157"/>
      <c r="K63" s="157">
        <f>'将来負担比率（分子）の構造'!L$44</f>
        <v>2632</v>
      </c>
      <c r="L63" s="157"/>
      <c r="M63" s="157"/>
      <c r="N63" s="157">
        <f>'将来負担比率（分子）の構造'!M$44</f>
        <v>2807</v>
      </c>
      <c r="O63" s="157"/>
      <c r="P63" s="157"/>
    </row>
    <row r="64" spans="1:16" x14ac:dyDescent="0.15">
      <c r="A64" s="157" t="s">
        <v>33</v>
      </c>
      <c r="B64" s="157">
        <f>'将来負担比率（分子）の構造'!I$43</f>
        <v>3678</v>
      </c>
      <c r="C64" s="157"/>
      <c r="D64" s="157"/>
      <c r="E64" s="157">
        <f>'将来負担比率（分子）の構造'!J$43</f>
        <v>3706</v>
      </c>
      <c r="F64" s="157"/>
      <c r="G64" s="157"/>
      <c r="H64" s="157">
        <f>'将来負担比率（分子）の構造'!K$43</f>
        <v>3771</v>
      </c>
      <c r="I64" s="157"/>
      <c r="J64" s="157"/>
      <c r="K64" s="157">
        <f>'将来負担比率（分子）の構造'!L$43</f>
        <v>3633</v>
      </c>
      <c r="L64" s="157"/>
      <c r="M64" s="157"/>
      <c r="N64" s="157">
        <f>'将来負担比率（分子）の構造'!M$43</f>
        <v>3370</v>
      </c>
      <c r="O64" s="157"/>
      <c r="P64" s="157"/>
    </row>
    <row r="65" spans="1:16" x14ac:dyDescent="0.15">
      <c r="A65" s="157" t="s">
        <v>32</v>
      </c>
      <c r="B65" s="157">
        <f>'将来負担比率（分子）の構造'!I$42</f>
        <v>1503</v>
      </c>
      <c r="C65" s="157"/>
      <c r="D65" s="157"/>
      <c r="E65" s="157">
        <f>'将来負担比率（分子）の構造'!J$42</f>
        <v>1395</v>
      </c>
      <c r="F65" s="157"/>
      <c r="G65" s="157"/>
      <c r="H65" s="157">
        <f>'将来負担比率（分子）の構造'!K$42</f>
        <v>1286</v>
      </c>
      <c r="I65" s="157"/>
      <c r="J65" s="157"/>
      <c r="K65" s="157">
        <f>'将来負担比率（分子）の構造'!L$42</f>
        <v>1177</v>
      </c>
      <c r="L65" s="157"/>
      <c r="M65" s="157"/>
      <c r="N65" s="157">
        <f>'将来負担比率（分子）の構造'!M$42</f>
        <v>1067</v>
      </c>
      <c r="O65" s="157"/>
      <c r="P65" s="157"/>
    </row>
    <row r="66" spans="1:16" x14ac:dyDescent="0.15">
      <c r="A66" s="157" t="s">
        <v>31</v>
      </c>
      <c r="B66" s="157">
        <f>'将来負担比率（分子）の構造'!I$41</f>
        <v>40007</v>
      </c>
      <c r="C66" s="157"/>
      <c r="D66" s="157"/>
      <c r="E66" s="157">
        <f>'将来負担比率（分子）の構造'!J$41</f>
        <v>39084</v>
      </c>
      <c r="F66" s="157"/>
      <c r="G66" s="157"/>
      <c r="H66" s="157">
        <f>'将来負担比率（分子）の構造'!K$41</f>
        <v>37461</v>
      </c>
      <c r="I66" s="157"/>
      <c r="J66" s="157"/>
      <c r="K66" s="157">
        <f>'将来負担比率（分子）の構造'!L$41</f>
        <v>35325</v>
      </c>
      <c r="L66" s="157"/>
      <c r="M66" s="157"/>
      <c r="N66" s="157">
        <f>'将来負担比率（分子）の構造'!M$41</f>
        <v>32874</v>
      </c>
      <c r="O66" s="157"/>
      <c r="P66" s="157"/>
    </row>
    <row r="67" spans="1:16" x14ac:dyDescent="0.15">
      <c r="A67" s="157" t="s">
        <v>71</v>
      </c>
      <c r="B67" s="157" t="e">
        <f>NA()</f>
        <v>#N/A</v>
      </c>
      <c r="C67" s="157">
        <f>IF(ISNUMBER('将来負担比率（分子）の構造'!I$53), IF('将来負担比率（分子）の構造'!I$53 &lt; 0, 0, '将来負担比率（分子）の構造'!I$53), NA())</f>
        <v>17799</v>
      </c>
      <c r="D67" s="157" t="e">
        <f>NA()</f>
        <v>#N/A</v>
      </c>
      <c r="E67" s="157" t="e">
        <f>NA()</f>
        <v>#N/A</v>
      </c>
      <c r="F67" s="157">
        <f>IF(ISNUMBER('将来負担比率（分子）の構造'!J$53), IF('将来負担比率（分子）の構造'!J$53 &lt; 0, 0, '将来負担比率（分子）の構造'!J$53), NA())</f>
        <v>14728</v>
      </c>
      <c r="G67" s="157" t="e">
        <f>NA()</f>
        <v>#N/A</v>
      </c>
      <c r="H67" s="157" t="e">
        <f>NA()</f>
        <v>#N/A</v>
      </c>
      <c r="I67" s="157">
        <f>IF(ISNUMBER('将来負担比率（分子）の構造'!K$53), IF('将来負担比率（分子）の構造'!K$53 &lt; 0, 0, '将来負担比率（分子）の構造'!K$53), NA())</f>
        <v>13727</v>
      </c>
      <c r="J67" s="157" t="e">
        <f>NA()</f>
        <v>#N/A</v>
      </c>
      <c r="K67" s="157" t="e">
        <f>NA()</f>
        <v>#N/A</v>
      </c>
      <c r="L67" s="157">
        <f>IF(ISNUMBER('将来負担比率（分子）の構造'!L$53), IF('将来負担比率（分子）の構造'!L$53 &lt; 0, 0, '将来負担比率（分子）の構造'!L$53), NA())</f>
        <v>12895</v>
      </c>
      <c r="M67" s="157" t="e">
        <f>NA()</f>
        <v>#N/A</v>
      </c>
      <c r="N67" s="157" t="e">
        <f>NA()</f>
        <v>#N/A</v>
      </c>
      <c r="O67" s="157">
        <f>IF(ISNUMBER('将来負担比率（分子）の構造'!M$53), IF('将来負担比率（分子）の構造'!M$53 &lt; 0, 0, '将来負担比率（分子）の構造'!M$53), NA())</f>
        <v>11975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3449</v>
      </c>
      <c r="C72" s="161">
        <f>基金残高に係る経年分析!G55</f>
        <v>3255</v>
      </c>
      <c r="D72" s="161">
        <f>基金残高に係る経年分析!H55</f>
        <v>3089</v>
      </c>
    </row>
    <row r="73" spans="1:16" x14ac:dyDescent="0.15">
      <c r="A73" s="160" t="s">
        <v>74</v>
      </c>
      <c r="B73" s="161">
        <f>基金残高に係る経年分析!F56</f>
        <v>23</v>
      </c>
      <c r="C73" s="161">
        <f>基金残高に係る経年分析!G56</f>
        <v>146</v>
      </c>
      <c r="D73" s="161">
        <f>基金残高に係る経年分析!H56</f>
        <v>213</v>
      </c>
    </row>
    <row r="74" spans="1:16" x14ac:dyDescent="0.15">
      <c r="A74" s="160" t="s">
        <v>75</v>
      </c>
      <c r="B74" s="161">
        <f>基金残高に係る経年分析!F57</f>
        <v>336</v>
      </c>
      <c r="C74" s="161">
        <f>基金残高に係る経年分析!G57</f>
        <v>358</v>
      </c>
      <c r="D74" s="161">
        <f>基金残高に係る経年分析!H57</f>
        <v>469</v>
      </c>
    </row>
  </sheetData>
  <sheetProtection algorithmName="SHA-512" hashValue="ZAixKEanHCGyfHdECroP3IkmFfFjSQNT3bNurus2j+wR/ZmeqltI5wNFxD/25SdxxcVXK9T0R5syxMjIOnA+dg==" saltValue="7frju2Fgx+SVjLSeEN8ci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12456602</v>
      </c>
      <c r="S5" s="664"/>
      <c r="T5" s="664"/>
      <c r="U5" s="664"/>
      <c r="V5" s="664"/>
      <c r="W5" s="664"/>
      <c r="X5" s="664"/>
      <c r="Y5" s="689"/>
      <c r="Z5" s="702">
        <v>34.700000000000003</v>
      </c>
      <c r="AA5" s="702"/>
      <c r="AB5" s="702"/>
      <c r="AC5" s="702"/>
      <c r="AD5" s="703">
        <v>11990500</v>
      </c>
      <c r="AE5" s="703"/>
      <c r="AF5" s="703"/>
      <c r="AG5" s="703"/>
      <c r="AH5" s="703"/>
      <c r="AI5" s="703"/>
      <c r="AJ5" s="703"/>
      <c r="AK5" s="703"/>
      <c r="AL5" s="690">
        <v>58.2</v>
      </c>
      <c r="AM5" s="672"/>
      <c r="AN5" s="672"/>
      <c r="AO5" s="691"/>
      <c r="AP5" s="666" t="s">
        <v>216</v>
      </c>
      <c r="AQ5" s="667"/>
      <c r="AR5" s="667"/>
      <c r="AS5" s="667"/>
      <c r="AT5" s="667"/>
      <c r="AU5" s="667"/>
      <c r="AV5" s="667"/>
      <c r="AW5" s="667"/>
      <c r="AX5" s="667"/>
      <c r="AY5" s="667"/>
      <c r="AZ5" s="667"/>
      <c r="BA5" s="667"/>
      <c r="BB5" s="667"/>
      <c r="BC5" s="667"/>
      <c r="BD5" s="667"/>
      <c r="BE5" s="667"/>
      <c r="BF5" s="668"/>
      <c r="BG5" s="608">
        <v>11990299</v>
      </c>
      <c r="BH5" s="609"/>
      <c r="BI5" s="609"/>
      <c r="BJ5" s="609"/>
      <c r="BK5" s="609"/>
      <c r="BL5" s="609"/>
      <c r="BM5" s="609"/>
      <c r="BN5" s="610"/>
      <c r="BO5" s="646">
        <v>96.3</v>
      </c>
      <c r="BP5" s="646"/>
      <c r="BQ5" s="646"/>
      <c r="BR5" s="646"/>
      <c r="BS5" s="647">
        <v>173152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310499</v>
      </c>
      <c r="S6" s="609"/>
      <c r="T6" s="609"/>
      <c r="U6" s="609"/>
      <c r="V6" s="609"/>
      <c r="W6" s="609"/>
      <c r="X6" s="609"/>
      <c r="Y6" s="610"/>
      <c r="Z6" s="646">
        <v>0.9</v>
      </c>
      <c r="AA6" s="646"/>
      <c r="AB6" s="646"/>
      <c r="AC6" s="646"/>
      <c r="AD6" s="647">
        <v>310499</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11990299</v>
      </c>
      <c r="BH6" s="609"/>
      <c r="BI6" s="609"/>
      <c r="BJ6" s="609"/>
      <c r="BK6" s="609"/>
      <c r="BL6" s="609"/>
      <c r="BM6" s="609"/>
      <c r="BN6" s="610"/>
      <c r="BO6" s="646">
        <v>96.3</v>
      </c>
      <c r="BP6" s="646"/>
      <c r="BQ6" s="646"/>
      <c r="BR6" s="646"/>
      <c r="BS6" s="647">
        <v>173152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260143</v>
      </c>
      <c r="CS6" s="609"/>
      <c r="CT6" s="609"/>
      <c r="CU6" s="609"/>
      <c r="CV6" s="609"/>
      <c r="CW6" s="609"/>
      <c r="CX6" s="609"/>
      <c r="CY6" s="610"/>
      <c r="CZ6" s="690">
        <v>0.7</v>
      </c>
      <c r="DA6" s="672"/>
      <c r="DB6" s="672"/>
      <c r="DC6" s="692"/>
      <c r="DD6" s="614" t="s">
        <v>121</v>
      </c>
      <c r="DE6" s="609"/>
      <c r="DF6" s="609"/>
      <c r="DG6" s="609"/>
      <c r="DH6" s="609"/>
      <c r="DI6" s="609"/>
      <c r="DJ6" s="609"/>
      <c r="DK6" s="609"/>
      <c r="DL6" s="609"/>
      <c r="DM6" s="609"/>
      <c r="DN6" s="609"/>
      <c r="DO6" s="609"/>
      <c r="DP6" s="610"/>
      <c r="DQ6" s="614">
        <v>260143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6291</v>
      </c>
      <c r="S7" s="609"/>
      <c r="T7" s="609"/>
      <c r="U7" s="609"/>
      <c r="V7" s="609"/>
      <c r="W7" s="609"/>
      <c r="X7" s="609"/>
      <c r="Y7" s="610"/>
      <c r="Z7" s="646">
        <v>0</v>
      </c>
      <c r="AA7" s="646"/>
      <c r="AB7" s="646"/>
      <c r="AC7" s="646"/>
      <c r="AD7" s="647">
        <v>6291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5160702</v>
      </c>
      <c r="BH7" s="609"/>
      <c r="BI7" s="609"/>
      <c r="BJ7" s="609"/>
      <c r="BK7" s="609"/>
      <c r="BL7" s="609"/>
      <c r="BM7" s="609"/>
      <c r="BN7" s="610"/>
      <c r="BO7" s="646">
        <v>41.4</v>
      </c>
      <c r="BP7" s="646"/>
      <c r="BQ7" s="646"/>
      <c r="BR7" s="646"/>
      <c r="BS7" s="647">
        <v>173152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4186076</v>
      </c>
      <c r="CS7" s="609"/>
      <c r="CT7" s="609"/>
      <c r="CU7" s="609"/>
      <c r="CV7" s="609"/>
      <c r="CW7" s="609"/>
      <c r="CX7" s="609"/>
      <c r="CY7" s="610"/>
      <c r="CZ7" s="646">
        <v>12</v>
      </c>
      <c r="DA7" s="646"/>
      <c r="DB7" s="646"/>
      <c r="DC7" s="646"/>
      <c r="DD7" s="614">
        <v>31564</v>
      </c>
      <c r="DE7" s="609"/>
      <c r="DF7" s="609"/>
      <c r="DG7" s="609"/>
      <c r="DH7" s="609"/>
      <c r="DI7" s="609"/>
      <c r="DJ7" s="609"/>
      <c r="DK7" s="609"/>
      <c r="DL7" s="609"/>
      <c r="DM7" s="609"/>
      <c r="DN7" s="609"/>
      <c r="DO7" s="609"/>
      <c r="DP7" s="610"/>
      <c r="DQ7" s="614">
        <v>3661513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105952</v>
      </c>
      <c r="S8" s="609"/>
      <c r="T8" s="609"/>
      <c r="U8" s="609"/>
      <c r="V8" s="609"/>
      <c r="W8" s="609"/>
      <c r="X8" s="609"/>
      <c r="Y8" s="610"/>
      <c r="Z8" s="646">
        <v>0.3</v>
      </c>
      <c r="AA8" s="646"/>
      <c r="AB8" s="646"/>
      <c r="AC8" s="646"/>
      <c r="AD8" s="647">
        <v>105952</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139975</v>
      </c>
      <c r="BH8" s="609"/>
      <c r="BI8" s="609"/>
      <c r="BJ8" s="609"/>
      <c r="BK8" s="609"/>
      <c r="BL8" s="609"/>
      <c r="BM8" s="609"/>
      <c r="BN8" s="610"/>
      <c r="BO8" s="646">
        <v>1.1000000000000001</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14512756</v>
      </c>
      <c r="CS8" s="609"/>
      <c r="CT8" s="609"/>
      <c r="CU8" s="609"/>
      <c r="CV8" s="609"/>
      <c r="CW8" s="609"/>
      <c r="CX8" s="609"/>
      <c r="CY8" s="610"/>
      <c r="CZ8" s="646">
        <v>41.6</v>
      </c>
      <c r="DA8" s="646"/>
      <c r="DB8" s="646"/>
      <c r="DC8" s="646"/>
      <c r="DD8" s="614">
        <v>187963</v>
      </c>
      <c r="DE8" s="609"/>
      <c r="DF8" s="609"/>
      <c r="DG8" s="609"/>
      <c r="DH8" s="609"/>
      <c r="DI8" s="609"/>
      <c r="DJ8" s="609"/>
      <c r="DK8" s="609"/>
      <c r="DL8" s="609"/>
      <c r="DM8" s="609"/>
      <c r="DN8" s="609"/>
      <c r="DO8" s="609"/>
      <c r="DP8" s="610"/>
      <c r="DQ8" s="614">
        <v>7651389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158759</v>
      </c>
      <c r="S9" s="609"/>
      <c r="T9" s="609"/>
      <c r="U9" s="609"/>
      <c r="V9" s="609"/>
      <c r="W9" s="609"/>
      <c r="X9" s="609"/>
      <c r="Y9" s="610"/>
      <c r="Z9" s="646">
        <v>0.4</v>
      </c>
      <c r="AA9" s="646"/>
      <c r="AB9" s="646"/>
      <c r="AC9" s="646"/>
      <c r="AD9" s="647">
        <v>158759</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4138924</v>
      </c>
      <c r="BH9" s="609"/>
      <c r="BI9" s="609"/>
      <c r="BJ9" s="609"/>
      <c r="BK9" s="609"/>
      <c r="BL9" s="609"/>
      <c r="BM9" s="609"/>
      <c r="BN9" s="610"/>
      <c r="BO9" s="646">
        <v>33.200000000000003</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3116748</v>
      </c>
      <c r="CS9" s="609"/>
      <c r="CT9" s="609"/>
      <c r="CU9" s="609"/>
      <c r="CV9" s="609"/>
      <c r="CW9" s="609"/>
      <c r="CX9" s="609"/>
      <c r="CY9" s="610"/>
      <c r="CZ9" s="646">
        <v>8.9</v>
      </c>
      <c r="DA9" s="646"/>
      <c r="DB9" s="646"/>
      <c r="DC9" s="646"/>
      <c r="DD9" s="614">
        <v>118650</v>
      </c>
      <c r="DE9" s="609"/>
      <c r="DF9" s="609"/>
      <c r="DG9" s="609"/>
      <c r="DH9" s="609"/>
      <c r="DI9" s="609"/>
      <c r="DJ9" s="609"/>
      <c r="DK9" s="609"/>
      <c r="DL9" s="609"/>
      <c r="DM9" s="609"/>
      <c r="DN9" s="609"/>
      <c r="DO9" s="609"/>
      <c r="DP9" s="610"/>
      <c r="DQ9" s="614">
        <v>2937510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305213</v>
      </c>
      <c r="BH10" s="609"/>
      <c r="BI10" s="609"/>
      <c r="BJ10" s="609"/>
      <c r="BK10" s="609"/>
      <c r="BL10" s="609"/>
      <c r="BM10" s="609"/>
      <c r="BN10" s="610"/>
      <c r="BO10" s="646">
        <v>2.5</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2204752</v>
      </c>
      <c r="S11" s="609"/>
      <c r="T11" s="609"/>
      <c r="U11" s="609"/>
      <c r="V11" s="609"/>
      <c r="W11" s="609"/>
      <c r="X11" s="609"/>
      <c r="Y11" s="610"/>
      <c r="Z11" s="611">
        <v>6.1</v>
      </c>
      <c r="AA11" s="612"/>
      <c r="AB11" s="612"/>
      <c r="AC11" s="613"/>
      <c r="AD11" s="614">
        <v>2204752</v>
      </c>
      <c r="AE11" s="609"/>
      <c r="AF11" s="609"/>
      <c r="AG11" s="609"/>
      <c r="AH11" s="609"/>
      <c r="AI11" s="609"/>
      <c r="AJ11" s="609"/>
      <c r="AK11" s="610"/>
      <c r="AL11" s="611">
        <v>10.7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576590</v>
      </c>
      <c r="BH11" s="609"/>
      <c r="BI11" s="609"/>
      <c r="BJ11" s="609"/>
      <c r="BK11" s="609"/>
      <c r="BL11" s="609"/>
      <c r="BM11" s="609"/>
      <c r="BN11" s="610"/>
      <c r="BO11" s="646">
        <v>4.5999999999999996</v>
      </c>
      <c r="BP11" s="646"/>
      <c r="BQ11" s="646"/>
      <c r="BR11" s="646"/>
      <c r="BS11" s="647">
        <v>173152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506195</v>
      </c>
      <c r="CS11" s="609"/>
      <c r="CT11" s="609"/>
      <c r="CU11" s="609"/>
      <c r="CV11" s="609"/>
      <c r="CW11" s="609"/>
      <c r="CX11" s="609"/>
      <c r="CY11" s="610"/>
      <c r="CZ11" s="646">
        <v>1.4</v>
      </c>
      <c r="DA11" s="646"/>
      <c r="DB11" s="646"/>
      <c r="DC11" s="646"/>
      <c r="DD11" s="614">
        <v>24650</v>
      </c>
      <c r="DE11" s="609"/>
      <c r="DF11" s="609"/>
      <c r="DG11" s="609"/>
      <c r="DH11" s="609"/>
      <c r="DI11" s="609"/>
      <c r="DJ11" s="609"/>
      <c r="DK11" s="609"/>
      <c r="DL11" s="609"/>
      <c r="DM11" s="609"/>
      <c r="DN11" s="609"/>
      <c r="DO11" s="609"/>
      <c r="DP11" s="610"/>
      <c r="DQ11" s="614">
        <v>426650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48408</v>
      </c>
      <c r="S12" s="609"/>
      <c r="T12" s="609"/>
      <c r="U12" s="609"/>
      <c r="V12" s="609"/>
      <c r="W12" s="609"/>
      <c r="X12" s="609"/>
      <c r="Y12" s="610"/>
      <c r="Z12" s="646">
        <v>0.1</v>
      </c>
      <c r="AA12" s="646"/>
      <c r="AB12" s="646"/>
      <c r="AC12" s="646"/>
      <c r="AD12" s="647">
        <v>48408</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5764306</v>
      </c>
      <c r="BH12" s="609"/>
      <c r="BI12" s="609"/>
      <c r="BJ12" s="609"/>
      <c r="BK12" s="609"/>
      <c r="BL12" s="609"/>
      <c r="BM12" s="609"/>
      <c r="BN12" s="610"/>
      <c r="BO12" s="646">
        <v>46.3</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643835</v>
      </c>
      <c r="CS12" s="609"/>
      <c r="CT12" s="609"/>
      <c r="CU12" s="609"/>
      <c r="CV12" s="609"/>
      <c r="CW12" s="609"/>
      <c r="CX12" s="609"/>
      <c r="CY12" s="610"/>
      <c r="CZ12" s="646">
        <v>1.8</v>
      </c>
      <c r="DA12" s="646"/>
      <c r="DB12" s="646"/>
      <c r="DC12" s="646"/>
      <c r="DD12" s="614" t="s">
        <v>121</v>
      </c>
      <c r="DE12" s="609"/>
      <c r="DF12" s="609"/>
      <c r="DG12" s="609"/>
      <c r="DH12" s="609"/>
      <c r="DI12" s="609"/>
      <c r="DJ12" s="609"/>
      <c r="DK12" s="609"/>
      <c r="DL12" s="609"/>
      <c r="DM12" s="609"/>
      <c r="DN12" s="609"/>
      <c r="DO12" s="609"/>
      <c r="DP12" s="610"/>
      <c r="DQ12" s="614">
        <v>158711</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5762420</v>
      </c>
      <c r="BH13" s="609"/>
      <c r="BI13" s="609"/>
      <c r="BJ13" s="609"/>
      <c r="BK13" s="609"/>
      <c r="BL13" s="609"/>
      <c r="BM13" s="609"/>
      <c r="BN13" s="610"/>
      <c r="BO13" s="646">
        <v>46.3</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3088338</v>
      </c>
      <c r="CS13" s="609"/>
      <c r="CT13" s="609"/>
      <c r="CU13" s="609"/>
      <c r="CV13" s="609"/>
      <c r="CW13" s="609"/>
      <c r="CX13" s="609"/>
      <c r="CY13" s="610"/>
      <c r="CZ13" s="646">
        <v>8.8000000000000007</v>
      </c>
      <c r="DA13" s="646"/>
      <c r="DB13" s="646"/>
      <c r="DC13" s="646"/>
      <c r="DD13" s="614">
        <v>1869131</v>
      </c>
      <c r="DE13" s="609"/>
      <c r="DF13" s="609"/>
      <c r="DG13" s="609"/>
      <c r="DH13" s="609"/>
      <c r="DI13" s="609"/>
      <c r="DJ13" s="609"/>
      <c r="DK13" s="609"/>
      <c r="DL13" s="609"/>
      <c r="DM13" s="609"/>
      <c r="DN13" s="609"/>
      <c r="DO13" s="609"/>
      <c r="DP13" s="610"/>
      <c r="DQ13" s="614">
        <v>1306621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316530</v>
      </c>
      <c r="BH14" s="609"/>
      <c r="BI14" s="609"/>
      <c r="BJ14" s="609"/>
      <c r="BK14" s="609"/>
      <c r="BL14" s="609"/>
      <c r="BM14" s="609"/>
      <c r="BN14" s="610"/>
      <c r="BO14" s="646">
        <v>2.5</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1570944</v>
      </c>
      <c r="CS14" s="609"/>
      <c r="CT14" s="609"/>
      <c r="CU14" s="609"/>
      <c r="CV14" s="609"/>
      <c r="CW14" s="609"/>
      <c r="CX14" s="609"/>
      <c r="CY14" s="610"/>
      <c r="CZ14" s="646">
        <v>4.5</v>
      </c>
      <c r="DA14" s="646"/>
      <c r="DB14" s="646"/>
      <c r="DC14" s="646"/>
      <c r="DD14" s="614">
        <v>11250</v>
      </c>
      <c r="DE14" s="609"/>
      <c r="DF14" s="609"/>
      <c r="DG14" s="609"/>
      <c r="DH14" s="609"/>
      <c r="DI14" s="609"/>
      <c r="DJ14" s="609"/>
      <c r="DK14" s="609"/>
      <c r="DL14" s="609"/>
      <c r="DM14" s="609"/>
      <c r="DN14" s="609"/>
      <c r="DO14" s="609"/>
      <c r="DP14" s="610"/>
      <c r="DQ14" s="614">
        <v>1559575</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61131</v>
      </c>
      <c r="S15" s="609"/>
      <c r="T15" s="609"/>
      <c r="U15" s="609"/>
      <c r="V15" s="609"/>
      <c r="W15" s="609"/>
      <c r="X15" s="609"/>
      <c r="Y15" s="610"/>
      <c r="Z15" s="646">
        <v>0.2</v>
      </c>
      <c r="AA15" s="646"/>
      <c r="AB15" s="646"/>
      <c r="AC15" s="646"/>
      <c r="AD15" s="647">
        <v>61131</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732909</v>
      </c>
      <c r="BH15" s="609"/>
      <c r="BI15" s="609"/>
      <c r="BJ15" s="609"/>
      <c r="BK15" s="609"/>
      <c r="BL15" s="609"/>
      <c r="BM15" s="609"/>
      <c r="BN15" s="610"/>
      <c r="BO15" s="646">
        <v>5.9</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3067433</v>
      </c>
      <c r="CS15" s="609"/>
      <c r="CT15" s="609"/>
      <c r="CU15" s="609"/>
      <c r="CV15" s="609"/>
      <c r="CW15" s="609"/>
      <c r="CX15" s="609"/>
      <c r="CY15" s="610"/>
      <c r="CZ15" s="646">
        <v>8.8000000000000007</v>
      </c>
      <c r="DA15" s="646"/>
      <c r="DB15" s="646"/>
      <c r="DC15" s="646"/>
      <c r="DD15" s="614">
        <v>237277</v>
      </c>
      <c r="DE15" s="609"/>
      <c r="DF15" s="609"/>
      <c r="DG15" s="609"/>
      <c r="DH15" s="609"/>
      <c r="DI15" s="609"/>
      <c r="DJ15" s="609"/>
      <c r="DK15" s="609"/>
      <c r="DL15" s="609"/>
      <c r="DM15" s="609"/>
      <c r="DN15" s="609"/>
      <c r="DO15" s="609"/>
      <c r="DP15" s="610"/>
      <c r="DQ15" s="614">
        <v>2310685</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203832</v>
      </c>
      <c r="S16" s="609"/>
      <c r="T16" s="609"/>
      <c r="U16" s="609"/>
      <c r="V16" s="609"/>
      <c r="W16" s="609"/>
      <c r="X16" s="609"/>
      <c r="Y16" s="610"/>
      <c r="Z16" s="646">
        <v>0.6</v>
      </c>
      <c r="AA16" s="646"/>
      <c r="AB16" s="646"/>
      <c r="AC16" s="646"/>
      <c r="AD16" s="647">
        <v>203832</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15852</v>
      </c>
      <c r="BH16" s="609"/>
      <c r="BI16" s="609"/>
      <c r="BJ16" s="609"/>
      <c r="BK16" s="609"/>
      <c r="BL16" s="609"/>
      <c r="BM16" s="609"/>
      <c r="BN16" s="610"/>
      <c r="BO16" s="646">
        <v>0.1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100824</v>
      </c>
      <c r="CS16" s="609"/>
      <c r="CT16" s="609"/>
      <c r="CU16" s="609"/>
      <c r="CV16" s="609"/>
      <c r="CW16" s="609"/>
      <c r="CX16" s="609"/>
      <c r="CY16" s="610"/>
      <c r="CZ16" s="646">
        <v>0.3</v>
      </c>
      <c r="DA16" s="646"/>
      <c r="DB16" s="646"/>
      <c r="DC16" s="646"/>
      <c r="DD16" s="614" t="s">
        <v>121</v>
      </c>
      <c r="DE16" s="609"/>
      <c r="DF16" s="609"/>
      <c r="DG16" s="609"/>
      <c r="DH16" s="609"/>
      <c r="DI16" s="609"/>
      <c r="DJ16" s="609"/>
      <c r="DK16" s="609"/>
      <c r="DL16" s="609"/>
      <c r="DM16" s="609"/>
      <c r="DN16" s="609"/>
      <c r="DO16" s="609"/>
      <c r="DP16" s="610"/>
      <c r="DQ16" s="614">
        <v>2295</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451614</v>
      </c>
      <c r="S17" s="609"/>
      <c r="T17" s="609"/>
      <c r="U17" s="609"/>
      <c r="V17" s="609"/>
      <c r="W17" s="609"/>
      <c r="X17" s="609"/>
      <c r="Y17" s="610"/>
      <c r="Z17" s="646">
        <v>1.3</v>
      </c>
      <c r="AA17" s="646"/>
      <c r="AB17" s="646"/>
      <c r="AC17" s="646"/>
      <c r="AD17" s="647">
        <v>451614</v>
      </c>
      <c r="AE17" s="647"/>
      <c r="AF17" s="647"/>
      <c r="AG17" s="647"/>
      <c r="AH17" s="647"/>
      <c r="AI17" s="647"/>
      <c r="AJ17" s="647"/>
      <c r="AK17" s="647"/>
      <c r="AL17" s="611">
        <v>2.2000000000000002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3870906</v>
      </c>
      <c r="CS17" s="609"/>
      <c r="CT17" s="609"/>
      <c r="CU17" s="609"/>
      <c r="CV17" s="609"/>
      <c r="CW17" s="609"/>
      <c r="CX17" s="609"/>
      <c r="CY17" s="610"/>
      <c r="CZ17" s="646">
        <v>11.1</v>
      </c>
      <c r="DA17" s="646"/>
      <c r="DB17" s="646"/>
      <c r="DC17" s="646"/>
      <c r="DD17" s="614" t="s">
        <v>121</v>
      </c>
      <c r="DE17" s="609"/>
      <c r="DF17" s="609"/>
      <c r="DG17" s="609"/>
      <c r="DH17" s="609"/>
      <c r="DI17" s="609"/>
      <c r="DJ17" s="609"/>
      <c r="DK17" s="609"/>
      <c r="DL17" s="609"/>
      <c r="DM17" s="609"/>
      <c r="DN17" s="609"/>
      <c r="DO17" s="609"/>
      <c r="DP17" s="610"/>
      <c r="DQ17" s="614">
        <v>3870906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71230</v>
      </c>
      <c r="S18" s="609"/>
      <c r="T18" s="609"/>
      <c r="U18" s="609"/>
      <c r="V18" s="609"/>
      <c r="W18" s="609"/>
      <c r="X18" s="609"/>
      <c r="Y18" s="610"/>
      <c r="Z18" s="646">
        <v>0.2</v>
      </c>
      <c r="AA18" s="646"/>
      <c r="AB18" s="646"/>
      <c r="AC18" s="646"/>
      <c r="AD18" s="647">
        <v>71230</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378476</v>
      </c>
      <c r="S19" s="609"/>
      <c r="T19" s="609"/>
      <c r="U19" s="609"/>
      <c r="V19" s="609"/>
      <c r="W19" s="609"/>
      <c r="X19" s="609"/>
      <c r="Y19" s="610"/>
      <c r="Z19" s="646">
        <v>1.1000000000000001</v>
      </c>
      <c r="AA19" s="646"/>
      <c r="AB19" s="646"/>
      <c r="AC19" s="646"/>
      <c r="AD19" s="647">
        <v>378476</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466303</v>
      </c>
      <c r="BH19" s="609"/>
      <c r="BI19" s="609"/>
      <c r="BJ19" s="609"/>
      <c r="BK19" s="609"/>
      <c r="BL19" s="609"/>
      <c r="BM19" s="609"/>
      <c r="BN19" s="610"/>
      <c r="BO19" s="646">
        <v>3.7</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1908</v>
      </c>
      <c r="S20" s="609"/>
      <c r="T20" s="609"/>
      <c r="U20" s="609"/>
      <c r="V20" s="609"/>
      <c r="W20" s="609"/>
      <c r="X20" s="609"/>
      <c r="Y20" s="610"/>
      <c r="Z20" s="646">
        <v>0</v>
      </c>
      <c r="AA20" s="646"/>
      <c r="AB20" s="646"/>
      <c r="AC20" s="646"/>
      <c r="AD20" s="647">
        <v>1908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466303</v>
      </c>
      <c r="BH20" s="609"/>
      <c r="BI20" s="609"/>
      <c r="BJ20" s="609"/>
      <c r="BK20" s="609"/>
      <c r="BL20" s="609"/>
      <c r="BM20" s="609"/>
      <c r="BN20" s="610"/>
      <c r="BO20" s="646">
        <v>3.7</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34924198</v>
      </c>
      <c r="CS20" s="609"/>
      <c r="CT20" s="609"/>
      <c r="CU20" s="609"/>
      <c r="CV20" s="609"/>
      <c r="CW20" s="609"/>
      <c r="CX20" s="609"/>
      <c r="CY20" s="610"/>
      <c r="CZ20" s="646">
        <v>100</v>
      </c>
      <c r="DA20" s="646"/>
      <c r="DB20" s="646"/>
      <c r="DC20" s="646"/>
      <c r="DD20" s="614">
        <v>2480485</v>
      </c>
      <c r="DE20" s="609"/>
      <c r="DF20" s="609"/>
      <c r="DG20" s="609"/>
      <c r="DH20" s="609"/>
      <c r="DI20" s="609"/>
      <c r="DJ20" s="609"/>
      <c r="DK20" s="609"/>
      <c r="DL20" s="609"/>
      <c r="DM20" s="609"/>
      <c r="DN20" s="609"/>
      <c r="DO20" s="609"/>
      <c r="DP20" s="610"/>
      <c r="DQ20" s="614">
        <v>24145998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5171924</v>
      </c>
      <c r="S21" s="609"/>
      <c r="T21" s="609"/>
      <c r="U21" s="609"/>
      <c r="V21" s="609"/>
      <c r="W21" s="609"/>
      <c r="X21" s="609"/>
      <c r="Y21" s="610"/>
      <c r="Z21" s="646">
        <v>14.4</v>
      </c>
      <c r="AA21" s="646"/>
      <c r="AB21" s="646"/>
      <c r="AC21" s="646"/>
      <c r="AD21" s="647">
        <v>4745648</v>
      </c>
      <c r="AE21" s="647"/>
      <c r="AF21" s="647"/>
      <c r="AG21" s="647"/>
      <c r="AH21" s="647"/>
      <c r="AI21" s="647"/>
      <c r="AJ21" s="647"/>
      <c r="AK21" s="647"/>
      <c r="AL21" s="611">
        <v>23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201</v>
      </c>
      <c r="BH21" s="609"/>
      <c r="BI21" s="609"/>
      <c r="BJ21" s="609"/>
      <c r="BK21" s="609"/>
      <c r="BL21" s="609"/>
      <c r="BM21" s="609"/>
      <c r="BN21" s="610"/>
      <c r="BO21" s="646">
        <v>0</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4745648</v>
      </c>
      <c r="S22" s="609"/>
      <c r="T22" s="609"/>
      <c r="U22" s="609"/>
      <c r="V22" s="609"/>
      <c r="W22" s="609"/>
      <c r="X22" s="609"/>
      <c r="Y22" s="610"/>
      <c r="Z22" s="646">
        <v>13.2</v>
      </c>
      <c r="AA22" s="646"/>
      <c r="AB22" s="646"/>
      <c r="AC22" s="646"/>
      <c r="AD22" s="647">
        <v>4745648</v>
      </c>
      <c r="AE22" s="647"/>
      <c r="AF22" s="647"/>
      <c r="AG22" s="647"/>
      <c r="AH22" s="647"/>
      <c r="AI22" s="647"/>
      <c r="AJ22" s="647"/>
      <c r="AK22" s="647"/>
      <c r="AL22" s="611">
        <v>23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426183</v>
      </c>
      <c r="S23" s="609"/>
      <c r="T23" s="609"/>
      <c r="U23" s="609"/>
      <c r="V23" s="609"/>
      <c r="W23" s="609"/>
      <c r="X23" s="609"/>
      <c r="Y23" s="610"/>
      <c r="Z23" s="646">
        <v>1.2</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466102</v>
      </c>
      <c r="BH23" s="609"/>
      <c r="BI23" s="609"/>
      <c r="BJ23" s="609"/>
      <c r="BK23" s="609"/>
      <c r="BL23" s="609"/>
      <c r="BM23" s="609"/>
      <c r="BN23" s="610"/>
      <c r="BO23" s="646">
        <v>3.7</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93</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18738081</v>
      </c>
      <c r="CS24" s="664"/>
      <c r="CT24" s="664"/>
      <c r="CU24" s="664"/>
      <c r="CV24" s="664"/>
      <c r="CW24" s="664"/>
      <c r="CX24" s="664"/>
      <c r="CY24" s="689"/>
      <c r="CZ24" s="690">
        <v>53.7</v>
      </c>
      <c r="DA24" s="672"/>
      <c r="DB24" s="672"/>
      <c r="DC24" s="692"/>
      <c r="DD24" s="688">
        <v>12271950</v>
      </c>
      <c r="DE24" s="664"/>
      <c r="DF24" s="664"/>
      <c r="DG24" s="664"/>
      <c r="DH24" s="664"/>
      <c r="DI24" s="664"/>
      <c r="DJ24" s="664"/>
      <c r="DK24" s="689"/>
      <c r="DL24" s="688">
        <v>11049336</v>
      </c>
      <c r="DM24" s="664"/>
      <c r="DN24" s="664"/>
      <c r="DO24" s="664"/>
      <c r="DP24" s="664"/>
      <c r="DQ24" s="664"/>
      <c r="DR24" s="664"/>
      <c r="DS24" s="664"/>
      <c r="DT24" s="664"/>
      <c r="DU24" s="664"/>
      <c r="DV24" s="689"/>
      <c r="DW24" s="690">
        <v>53.3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21179764</v>
      </c>
      <c r="S25" s="609"/>
      <c r="T25" s="609"/>
      <c r="U25" s="609"/>
      <c r="V25" s="609"/>
      <c r="W25" s="609"/>
      <c r="X25" s="609"/>
      <c r="Y25" s="610"/>
      <c r="Z25" s="646">
        <v>58.9</v>
      </c>
      <c r="AA25" s="646"/>
      <c r="AB25" s="646"/>
      <c r="AC25" s="646"/>
      <c r="AD25" s="647">
        <v>20287386</v>
      </c>
      <c r="AE25" s="647"/>
      <c r="AF25" s="647"/>
      <c r="AG25" s="647"/>
      <c r="AH25" s="647"/>
      <c r="AI25" s="647"/>
      <c r="AJ25" s="647"/>
      <c r="AK25" s="647"/>
      <c r="AL25" s="611">
        <v>98.5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5506308</v>
      </c>
      <c r="CS25" s="621"/>
      <c r="CT25" s="621"/>
      <c r="CU25" s="621"/>
      <c r="CV25" s="621"/>
      <c r="CW25" s="621"/>
      <c r="CX25" s="621"/>
      <c r="CY25" s="622"/>
      <c r="CZ25" s="611">
        <v>15.8</v>
      </c>
      <c r="DA25" s="623"/>
      <c r="DB25" s="623"/>
      <c r="DC25" s="624"/>
      <c r="DD25" s="614">
        <v>5153980</v>
      </c>
      <c r="DE25" s="621"/>
      <c r="DF25" s="621"/>
      <c r="DG25" s="621"/>
      <c r="DH25" s="621"/>
      <c r="DI25" s="621"/>
      <c r="DJ25" s="621"/>
      <c r="DK25" s="622"/>
      <c r="DL25" s="614">
        <v>5097547</v>
      </c>
      <c r="DM25" s="621"/>
      <c r="DN25" s="621"/>
      <c r="DO25" s="621"/>
      <c r="DP25" s="621"/>
      <c r="DQ25" s="621"/>
      <c r="DR25" s="621"/>
      <c r="DS25" s="621"/>
      <c r="DT25" s="621"/>
      <c r="DU25" s="621"/>
      <c r="DV25" s="622"/>
      <c r="DW25" s="611">
        <v>24.6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10535</v>
      </c>
      <c r="S26" s="609"/>
      <c r="T26" s="609"/>
      <c r="U26" s="609"/>
      <c r="V26" s="609"/>
      <c r="W26" s="609"/>
      <c r="X26" s="609"/>
      <c r="Y26" s="610"/>
      <c r="Z26" s="646">
        <v>0</v>
      </c>
      <c r="AA26" s="646"/>
      <c r="AB26" s="646"/>
      <c r="AC26" s="646"/>
      <c r="AD26" s="647">
        <v>10535</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3671666</v>
      </c>
      <c r="CS26" s="609"/>
      <c r="CT26" s="609"/>
      <c r="CU26" s="609"/>
      <c r="CV26" s="609"/>
      <c r="CW26" s="609"/>
      <c r="CX26" s="609"/>
      <c r="CY26" s="610"/>
      <c r="CZ26" s="611">
        <v>10.5</v>
      </c>
      <c r="DA26" s="623"/>
      <c r="DB26" s="623"/>
      <c r="DC26" s="624"/>
      <c r="DD26" s="614">
        <v>3353557</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51858</v>
      </c>
      <c r="S27" s="609"/>
      <c r="T27" s="609"/>
      <c r="U27" s="609"/>
      <c r="V27" s="609"/>
      <c r="W27" s="609"/>
      <c r="X27" s="609"/>
      <c r="Y27" s="610"/>
      <c r="Z27" s="646">
        <v>0.1</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12456602</v>
      </c>
      <c r="BH27" s="609"/>
      <c r="BI27" s="609"/>
      <c r="BJ27" s="609"/>
      <c r="BK27" s="609"/>
      <c r="BL27" s="609"/>
      <c r="BM27" s="609"/>
      <c r="BN27" s="610"/>
      <c r="BO27" s="646">
        <v>100</v>
      </c>
      <c r="BP27" s="646"/>
      <c r="BQ27" s="646"/>
      <c r="BR27" s="646"/>
      <c r="BS27" s="647">
        <v>173152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9360867</v>
      </c>
      <c r="CS27" s="621"/>
      <c r="CT27" s="621"/>
      <c r="CU27" s="621"/>
      <c r="CV27" s="621"/>
      <c r="CW27" s="621"/>
      <c r="CX27" s="621"/>
      <c r="CY27" s="622"/>
      <c r="CZ27" s="611">
        <v>26.8</v>
      </c>
      <c r="DA27" s="623"/>
      <c r="DB27" s="623"/>
      <c r="DC27" s="624"/>
      <c r="DD27" s="614">
        <v>3247064</v>
      </c>
      <c r="DE27" s="621"/>
      <c r="DF27" s="621"/>
      <c r="DG27" s="621"/>
      <c r="DH27" s="621"/>
      <c r="DI27" s="621"/>
      <c r="DJ27" s="621"/>
      <c r="DK27" s="622"/>
      <c r="DL27" s="614">
        <v>2240883</v>
      </c>
      <c r="DM27" s="621"/>
      <c r="DN27" s="621"/>
      <c r="DO27" s="621"/>
      <c r="DP27" s="621"/>
      <c r="DQ27" s="621"/>
      <c r="DR27" s="621"/>
      <c r="DS27" s="621"/>
      <c r="DT27" s="621"/>
      <c r="DU27" s="621"/>
      <c r="DV27" s="622"/>
      <c r="DW27" s="611">
        <v>10.8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417714</v>
      </c>
      <c r="S28" s="609"/>
      <c r="T28" s="609"/>
      <c r="U28" s="609"/>
      <c r="V28" s="609"/>
      <c r="W28" s="609"/>
      <c r="X28" s="609"/>
      <c r="Y28" s="610"/>
      <c r="Z28" s="646">
        <v>1.2</v>
      </c>
      <c r="AA28" s="646"/>
      <c r="AB28" s="646"/>
      <c r="AC28" s="646"/>
      <c r="AD28" s="647">
        <v>225876</v>
      </c>
      <c r="AE28" s="647"/>
      <c r="AF28" s="647"/>
      <c r="AG28" s="647"/>
      <c r="AH28" s="647"/>
      <c r="AI28" s="647"/>
      <c r="AJ28" s="647"/>
      <c r="AK28" s="647"/>
      <c r="AL28" s="611">
        <v>1.1000000000000001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3870906</v>
      </c>
      <c r="CS28" s="609"/>
      <c r="CT28" s="609"/>
      <c r="CU28" s="609"/>
      <c r="CV28" s="609"/>
      <c r="CW28" s="609"/>
      <c r="CX28" s="609"/>
      <c r="CY28" s="610"/>
      <c r="CZ28" s="611">
        <v>11.1</v>
      </c>
      <c r="DA28" s="623"/>
      <c r="DB28" s="623"/>
      <c r="DC28" s="624"/>
      <c r="DD28" s="614">
        <v>3870906</v>
      </c>
      <c r="DE28" s="609"/>
      <c r="DF28" s="609"/>
      <c r="DG28" s="609"/>
      <c r="DH28" s="609"/>
      <c r="DI28" s="609"/>
      <c r="DJ28" s="609"/>
      <c r="DK28" s="610"/>
      <c r="DL28" s="614">
        <v>3710906</v>
      </c>
      <c r="DM28" s="609"/>
      <c r="DN28" s="609"/>
      <c r="DO28" s="609"/>
      <c r="DP28" s="609"/>
      <c r="DQ28" s="609"/>
      <c r="DR28" s="609"/>
      <c r="DS28" s="609"/>
      <c r="DT28" s="609"/>
      <c r="DU28" s="609"/>
      <c r="DV28" s="610"/>
      <c r="DW28" s="611">
        <v>17.899999999999999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43946</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3870906</v>
      </c>
      <c r="CS29" s="621"/>
      <c r="CT29" s="621"/>
      <c r="CU29" s="621"/>
      <c r="CV29" s="621"/>
      <c r="CW29" s="621"/>
      <c r="CX29" s="621"/>
      <c r="CY29" s="622"/>
      <c r="CZ29" s="611">
        <v>11.1</v>
      </c>
      <c r="DA29" s="623"/>
      <c r="DB29" s="623"/>
      <c r="DC29" s="624"/>
      <c r="DD29" s="614">
        <v>3870906</v>
      </c>
      <c r="DE29" s="621"/>
      <c r="DF29" s="621"/>
      <c r="DG29" s="621"/>
      <c r="DH29" s="621"/>
      <c r="DI29" s="621"/>
      <c r="DJ29" s="621"/>
      <c r="DK29" s="622"/>
      <c r="DL29" s="614">
        <v>3710906</v>
      </c>
      <c r="DM29" s="621"/>
      <c r="DN29" s="621"/>
      <c r="DO29" s="621"/>
      <c r="DP29" s="621"/>
      <c r="DQ29" s="621"/>
      <c r="DR29" s="621"/>
      <c r="DS29" s="621"/>
      <c r="DT29" s="621"/>
      <c r="DU29" s="621"/>
      <c r="DV29" s="622"/>
      <c r="DW29" s="611">
        <v>17.899999999999999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6680744</v>
      </c>
      <c r="S30" s="609"/>
      <c r="T30" s="609"/>
      <c r="U30" s="609"/>
      <c r="V30" s="609"/>
      <c r="W30" s="609"/>
      <c r="X30" s="609"/>
      <c r="Y30" s="610"/>
      <c r="Z30" s="646">
        <v>18.600000000000001</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3681788</v>
      </c>
      <c r="CS30" s="609"/>
      <c r="CT30" s="609"/>
      <c r="CU30" s="609"/>
      <c r="CV30" s="609"/>
      <c r="CW30" s="609"/>
      <c r="CX30" s="609"/>
      <c r="CY30" s="610"/>
      <c r="CZ30" s="611">
        <v>10.5</v>
      </c>
      <c r="DA30" s="623"/>
      <c r="DB30" s="623"/>
      <c r="DC30" s="624"/>
      <c r="DD30" s="614">
        <v>3681788</v>
      </c>
      <c r="DE30" s="609"/>
      <c r="DF30" s="609"/>
      <c r="DG30" s="609"/>
      <c r="DH30" s="609"/>
      <c r="DI30" s="609"/>
      <c r="DJ30" s="609"/>
      <c r="DK30" s="610"/>
      <c r="DL30" s="614">
        <v>3521788</v>
      </c>
      <c r="DM30" s="609"/>
      <c r="DN30" s="609"/>
      <c r="DO30" s="609"/>
      <c r="DP30" s="609"/>
      <c r="DQ30" s="609"/>
      <c r="DR30" s="609"/>
      <c r="DS30" s="609"/>
      <c r="DT30" s="609"/>
      <c r="DU30" s="609"/>
      <c r="DV30" s="610"/>
      <c r="DW30" s="611">
        <v>17</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96.4</v>
      </c>
      <c r="BN31" s="671"/>
      <c r="BO31" s="671"/>
      <c r="BP31" s="671"/>
      <c r="BQ31" s="673"/>
      <c r="BR31" s="670">
        <v>98.9</v>
      </c>
      <c r="BS31" s="671"/>
      <c r="BT31" s="671"/>
      <c r="BU31" s="671"/>
      <c r="BV31" s="671"/>
      <c r="BW31" s="671"/>
      <c r="BX31" s="672">
        <v>96.2</v>
      </c>
      <c r="BY31" s="671"/>
      <c r="BZ31" s="671"/>
      <c r="CA31" s="671"/>
      <c r="CB31" s="673"/>
      <c r="CD31" s="629"/>
      <c r="CE31" s="630"/>
      <c r="CF31" s="605" t="s">
        <v>300</v>
      </c>
      <c r="CG31" s="606"/>
      <c r="CH31" s="606"/>
      <c r="CI31" s="606"/>
      <c r="CJ31" s="606"/>
      <c r="CK31" s="606"/>
      <c r="CL31" s="606"/>
      <c r="CM31" s="606"/>
      <c r="CN31" s="606"/>
      <c r="CO31" s="606"/>
      <c r="CP31" s="606"/>
      <c r="CQ31" s="607"/>
      <c r="CR31" s="608">
        <v>189118</v>
      </c>
      <c r="CS31" s="621"/>
      <c r="CT31" s="621"/>
      <c r="CU31" s="621"/>
      <c r="CV31" s="621"/>
      <c r="CW31" s="621"/>
      <c r="CX31" s="621"/>
      <c r="CY31" s="622"/>
      <c r="CZ31" s="611">
        <v>0.5</v>
      </c>
      <c r="DA31" s="623"/>
      <c r="DB31" s="623"/>
      <c r="DC31" s="624"/>
      <c r="DD31" s="614">
        <v>189118</v>
      </c>
      <c r="DE31" s="621"/>
      <c r="DF31" s="621"/>
      <c r="DG31" s="621"/>
      <c r="DH31" s="621"/>
      <c r="DI31" s="621"/>
      <c r="DJ31" s="621"/>
      <c r="DK31" s="622"/>
      <c r="DL31" s="614">
        <v>189118</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2641583</v>
      </c>
      <c r="S32" s="609"/>
      <c r="T32" s="609"/>
      <c r="U32" s="609"/>
      <c r="V32" s="609"/>
      <c r="W32" s="609"/>
      <c r="X32" s="609"/>
      <c r="Y32" s="610"/>
      <c r="Z32" s="646">
        <v>7.3</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302</v>
      </c>
      <c r="AX32" s="605" t="s">
        <v>303</v>
      </c>
      <c r="AY32" s="606"/>
      <c r="AZ32" s="606"/>
      <c r="BA32" s="606"/>
      <c r="BB32" s="606"/>
      <c r="BC32" s="606"/>
      <c r="BD32" s="606"/>
      <c r="BE32" s="606"/>
      <c r="BF32" s="607"/>
      <c r="BG32" s="674">
        <v>99</v>
      </c>
      <c r="BH32" s="621"/>
      <c r="BI32" s="621"/>
      <c r="BJ32" s="621"/>
      <c r="BK32" s="621"/>
      <c r="BL32" s="621"/>
      <c r="BM32" s="612">
        <v>96.4</v>
      </c>
      <c r="BN32" s="621"/>
      <c r="BO32" s="621"/>
      <c r="BP32" s="621"/>
      <c r="BQ32" s="644"/>
      <c r="BR32" s="674">
        <v>98.7</v>
      </c>
      <c r="BS32" s="621"/>
      <c r="BT32" s="621"/>
      <c r="BU32" s="621"/>
      <c r="BV32" s="621"/>
      <c r="BW32" s="621"/>
      <c r="BX32" s="612">
        <v>96.2</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183255</v>
      </c>
      <c r="S33" s="609"/>
      <c r="T33" s="609"/>
      <c r="U33" s="609"/>
      <c r="V33" s="609"/>
      <c r="W33" s="609"/>
      <c r="X33" s="609"/>
      <c r="Y33" s="610"/>
      <c r="Z33" s="646">
        <v>0.5</v>
      </c>
      <c r="AA33" s="646"/>
      <c r="AB33" s="646"/>
      <c r="AC33" s="646"/>
      <c r="AD33" s="647">
        <v>13149</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v>
      </c>
      <c r="BH33" s="593"/>
      <c r="BI33" s="593"/>
      <c r="BJ33" s="593"/>
      <c r="BK33" s="593"/>
      <c r="BL33" s="593"/>
      <c r="BM33" s="639">
        <v>96.1</v>
      </c>
      <c r="BN33" s="593"/>
      <c r="BO33" s="593"/>
      <c r="BP33" s="593"/>
      <c r="BQ33" s="656"/>
      <c r="BR33" s="669">
        <v>98.9</v>
      </c>
      <c r="BS33" s="593"/>
      <c r="BT33" s="593"/>
      <c r="BU33" s="593"/>
      <c r="BV33" s="593"/>
      <c r="BW33" s="593"/>
      <c r="BX33" s="639">
        <v>96</v>
      </c>
      <c r="BY33" s="593"/>
      <c r="BZ33" s="593"/>
      <c r="CA33" s="593"/>
      <c r="CB33" s="656"/>
      <c r="CD33" s="605" t="s">
        <v>307</v>
      </c>
      <c r="CE33" s="606"/>
      <c r="CF33" s="606"/>
      <c r="CG33" s="606"/>
      <c r="CH33" s="606"/>
      <c r="CI33" s="606"/>
      <c r="CJ33" s="606"/>
      <c r="CK33" s="606"/>
      <c r="CL33" s="606"/>
      <c r="CM33" s="606"/>
      <c r="CN33" s="606"/>
      <c r="CO33" s="606"/>
      <c r="CP33" s="606"/>
      <c r="CQ33" s="607"/>
      <c r="CR33" s="608">
        <v>13604808</v>
      </c>
      <c r="CS33" s="621"/>
      <c r="CT33" s="621"/>
      <c r="CU33" s="621"/>
      <c r="CV33" s="621"/>
      <c r="CW33" s="621"/>
      <c r="CX33" s="621"/>
      <c r="CY33" s="622"/>
      <c r="CZ33" s="611">
        <v>39</v>
      </c>
      <c r="DA33" s="623"/>
      <c r="DB33" s="623"/>
      <c r="DC33" s="624"/>
      <c r="DD33" s="614">
        <v>11394550</v>
      </c>
      <c r="DE33" s="621"/>
      <c r="DF33" s="621"/>
      <c r="DG33" s="621"/>
      <c r="DH33" s="621"/>
      <c r="DI33" s="621"/>
      <c r="DJ33" s="621"/>
      <c r="DK33" s="622"/>
      <c r="DL33" s="614">
        <v>8426682</v>
      </c>
      <c r="DM33" s="621"/>
      <c r="DN33" s="621"/>
      <c r="DO33" s="621"/>
      <c r="DP33" s="621"/>
      <c r="DQ33" s="621"/>
      <c r="DR33" s="621"/>
      <c r="DS33" s="621"/>
      <c r="DT33" s="621"/>
      <c r="DU33" s="621"/>
      <c r="DV33" s="622"/>
      <c r="DW33" s="611">
        <v>40.700000000000003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329120</v>
      </c>
      <c r="S34" s="609"/>
      <c r="T34" s="609"/>
      <c r="U34" s="609"/>
      <c r="V34" s="609"/>
      <c r="W34" s="609"/>
      <c r="X34" s="609"/>
      <c r="Y34" s="610"/>
      <c r="Z34" s="646">
        <v>0.9</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3645122</v>
      </c>
      <c r="CS34" s="609"/>
      <c r="CT34" s="609"/>
      <c r="CU34" s="609"/>
      <c r="CV34" s="609"/>
      <c r="CW34" s="609"/>
      <c r="CX34" s="609"/>
      <c r="CY34" s="610"/>
      <c r="CZ34" s="611">
        <v>10.4</v>
      </c>
      <c r="DA34" s="623"/>
      <c r="DB34" s="623"/>
      <c r="DC34" s="624"/>
      <c r="DD34" s="614">
        <v>2979765</v>
      </c>
      <c r="DE34" s="609"/>
      <c r="DF34" s="609"/>
      <c r="DG34" s="609"/>
      <c r="DH34" s="609"/>
      <c r="DI34" s="609"/>
      <c r="DJ34" s="609"/>
      <c r="DK34" s="610"/>
      <c r="DL34" s="614">
        <v>2410374</v>
      </c>
      <c r="DM34" s="609"/>
      <c r="DN34" s="609"/>
      <c r="DO34" s="609"/>
      <c r="DP34" s="609"/>
      <c r="DQ34" s="609"/>
      <c r="DR34" s="609"/>
      <c r="DS34" s="609"/>
      <c r="DT34" s="609"/>
      <c r="DU34" s="609"/>
      <c r="DV34" s="610"/>
      <c r="DW34" s="611">
        <v>11.6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1579970</v>
      </c>
      <c r="S35" s="609"/>
      <c r="T35" s="609"/>
      <c r="U35" s="609"/>
      <c r="V35" s="609"/>
      <c r="W35" s="609"/>
      <c r="X35" s="609"/>
      <c r="Y35" s="610"/>
      <c r="Z35" s="646">
        <v>4.4000000000000004</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129366</v>
      </c>
      <c r="CS35" s="621"/>
      <c r="CT35" s="621"/>
      <c r="CU35" s="621"/>
      <c r="CV35" s="621"/>
      <c r="CW35" s="621"/>
      <c r="CX35" s="621"/>
      <c r="CY35" s="622"/>
      <c r="CZ35" s="611">
        <v>0.4</v>
      </c>
      <c r="DA35" s="623"/>
      <c r="DB35" s="623"/>
      <c r="DC35" s="624"/>
      <c r="DD35" s="614">
        <v>55950</v>
      </c>
      <c r="DE35" s="621"/>
      <c r="DF35" s="621"/>
      <c r="DG35" s="621"/>
      <c r="DH35" s="621"/>
      <c r="DI35" s="621"/>
      <c r="DJ35" s="621"/>
      <c r="DK35" s="622"/>
      <c r="DL35" s="614">
        <v>55754</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449713</v>
      </c>
      <c r="S36" s="609"/>
      <c r="T36" s="609"/>
      <c r="U36" s="609"/>
      <c r="V36" s="609"/>
      <c r="W36" s="609"/>
      <c r="X36" s="609"/>
      <c r="Y36" s="610"/>
      <c r="Z36" s="646">
        <v>1.3</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4523743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77448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4844068</v>
      </c>
      <c r="CS36" s="609"/>
      <c r="CT36" s="609"/>
      <c r="CU36" s="609"/>
      <c r="CV36" s="609"/>
      <c r="CW36" s="609"/>
      <c r="CX36" s="609"/>
      <c r="CY36" s="610"/>
      <c r="CZ36" s="611">
        <v>13.9</v>
      </c>
      <c r="DA36" s="623"/>
      <c r="DB36" s="623"/>
      <c r="DC36" s="624"/>
      <c r="DD36" s="614">
        <v>4642161</v>
      </c>
      <c r="DE36" s="609"/>
      <c r="DF36" s="609"/>
      <c r="DG36" s="609"/>
      <c r="DH36" s="609"/>
      <c r="DI36" s="609"/>
      <c r="DJ36" s="609"/>
      <c r="DK36" s="610"/>
      <c r="DL36" s="614">
        <v>3242423</v>
      </c>
      <c r="DM36" s="609"/>
      <c r="DN36" s="609"/>
      <c r="DO36" s="609"/>
      <c r="DP36" s="609"/>
      <c r="DQ36" s="609"/>
      <c r="DR36" s="609"/>
      <c r="DS36" s="609"/>
      <c r="DT36" s="609"/>
      <c r="DU36" s="609"/>
      <c r="DV36" s="610"/>
      <c r="DW36" s="611">
        <v>15.7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1147337</v>
      </c>
      <c r="S37" s="609"/>
      <c r="T37" s="609"/>
      <c r="U37" s="609"/>
      <c r="V37" s="609"/>
      <c r="W37" s="609"/>
      <c r="X37" s="609"/>
      <c r="Y37" s="610"/>
      <c r="Z37" s="646">
        <v>3.2</v>
      </c>
      <c r="AA37" s="646"/>
      <c r="AB37" s="646"/>
      <c r="AC37" s="646"/>
      <c r="AD37" s="647">
        <v>67330</v>
      </c>
      <c r="AE37" s="647"/>
      <c r="AF37" s="647"/>
      <c r="AG37" s="647"/>
      <c r="AH37" s="647"/>
      <c r="AI37" s="647"/>
      <c r="AJ37" s="647"/>
      <c r="AK37" s="647"/>
      <c r="AL37" s="611">
        <v>0.3</v>
      </c>
      <c r="AM37" s="612"/>
      <c r="AN37" s="612"/>
      <c r="AO37" s="648"/>
      <c r="AQ37" s="641" t="s">
        <v>319</v>
      </c>
      <c r="AR37" s="642"/>
      <c r="AS37" s="642"/>
      <c r="AT37" s="642"/>
      <c r="AU37" s="642"/>
      <c r="AV37" s="642"/>
      <c r="AW37" s="642"/>
      <c r="AX37" s="642"/>
      <c r="AY37" s="643"/>
      <c r="AZ37" s="608">
        <v>551663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77448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2912442</v>
      </c>
      <c r="CS37" s="621"/>
      <c r="CT37" s="621"/>
      <c r="CU37" s="621"/>
      <c r="CV37" s="621"/>
      <c r="CW37" s="621"/>
      <c r="CX37" s="621"/>
      <c r="CY37" s="622"/>
      <c r="CZ37" s="611">
        <v>8.3000000000000007</v>
      </c>
      <c r="DA37" s="623"/>
      <c r="DB37" s="623"/>
      <c r="DC37" s="624"/>
      <c r="DD37" s="614">
        <v>2912442</v>
      </c>
      <c r="DE37" s="621"/>
      <c r="DF37" s="621"/>
      <c r="DG37" s="621"/>
      <c r="DH37" s="621"/>
      <c r="DI37" s="621"/>
      <c r="DJ37" s="621"/>
      <c r="DK37" s="622"/>
      <c r="DL37" s="614">
        <v>2076706</v>
      </c>
      <c r="DM37" s="621"/>
      <c r="DN37" s="621"/>
      <c r="DO37" s="621"/>
      <c r="DP37" s="621"/>
      <c r="DQ37" s="621"/>
      <c r="DR37" s="621"/>
      <c r="DS37" s="621"/>
      <c r="DT37" s="621"/>
      <c r="DU37" s="621"/>
      <c r="DV37" s="622"/>
      <c r="DW37" s="611">
        <v>10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1231100</v>
      </c>
      <c r="S38" s="609"/>
      <c r="T38" s="609"/>
      <c r="U38" s="609"/>
      <c r="V38" s="609"/>
      <c r="W38" s="609"/>
      <c r="X38" s="609"/>
      <c r="Y38" s="610"/>
      <c r="Z38" s="646">
        <v>3.4</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530388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12117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3229404</v>
      </c>
      <c r="CS38" s="609"/>
      <c r="CT38" s="609"/>
      <c r="CU38" s="609"/>
      <c r="CV38" s="609"/>
      <c r="CW38" s="609"/>
      <c r="CX38" s="609"/>
      <c r="CY38" s="610"/>
      <c r="CZ38" s="611">
        <v>9.1999999999999993</v>
      </c>
      <c r="DA38" s="623"/>
      <c r="DB38" s="623"/>
      <c r="DC38" s="624"/>
      <c r="DD38" s="614">
        <v>2644497</v>
      </c>
      <c r="DE38" s="609"/>
      <c r="DF38" s="609"/>
      <c r="DG38" s="609"/>
      <c r="DH38" s="609"/>
      <c r="DI38" s="609"/>
      <c r="DJ38" s="609"/>
      <c r="DK38" s="610"/>
      <c r="DL38" s="614">
        <v>2629097</v>
      </c>
      <c r="DM38" s="609"/>
      <c r="DN38" s="609"/>
      <c r="DO38" s="609"/>
      <c r="DP38" s="609"/>
      <c r="DQ38" s="609"/>
      <c r="DR38" s="609"/>
      <c r="DS38" s="609"/>
      <c r="DT38" s="609"/>
      <c r="DU38" s="609"/>
      <c r="DV38" s="610"/>
      <c r="DW38" s="611">
        <v>12.7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212288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17530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1085995</v>
      </c>
      <c r="CS39" s="621"/>
      <c r="CT39" s="621"/>
      <c r="CU39" s="621"/>
      <c r="CV39" s="621"/>
      <c r="CW39" s="621"/>
      <c r="CX39" s="621"/>
      <c r="CY39" s="622"/>
      <c r="CZ39" s="611">
        <v>3.1</v>
      </c>
      <c r="DA39" s="623"/>
      <c r="DB39" s="623"/>
      <c r="DC39" s="624"/>
      <c r="DD39" s="614">
        <v>893774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108000</v>
      </c>
      <c r="S40" s="609"/>
      <c r="T40" s="609"/>
      <c r="U40" s="609"/>
      <c r="V40" s="609"/>
      <c r="W40" s="609"/>
      <c r="X40" s="609"/>
      <c r="Y40" s="610"/>
      <c r="Z40" s="646">
        <v>0.3</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670853</v>
      </c>
      <c r="CS40" s="609"/>
      <c r="CT40" s="609"/>
      <c r="CU40" s="609"/>
      <c r="CV40" s="609"/>
      <c r="CW40" s="609"/>
      <c r="CX40" s="609"/>
      <c r="CY40" s="610"/>
      <c r="CZ40" s="611">
        <v>1.9</v>
      </c>
      <c r="DA40" s="623"/>
      <c r="DB40" s="623"/>
      <c r="DC40" s="624"/>
      <c r="DD40" s="614">
        <v>178403</v>
      </c>
      <c r="DE40" s="609"/>
      <c r="DF40" s="609"/>
      <c r="DG40" s="609"/>
      <c r="DH40" s="609"/>
      <c r="DI40" s="609"/>
      <c r="DJ40" s="609"/>
      <c r="DK40" s="610"/>
      <c r="DL40" s="614">
        <v>89034</v>
      </c>
      <c r="DM40" s="609"/>
      <c r="DN40" s="609"/>
      <c r="DO40" s="609"/>
      <c r="DP40" s="609"/>
      <c r="DQ40" s="609"/>
      <c r="DR40" s="609"/>
      <c r="DS40" s="609"/>
      <c r="DT40" s="609"/>
      <c r="DU40" s="609"/>
      <c r="DV40" s="610"/>
      <c r="DW40" s="611">
        <v>0.4</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35946639</v>
      </c>
      <c r="S41" s="633"/>
      <c r="T41" s="633"/>
      <c r="U41" s="633"/>
      <c r="V41" s="633"/>
      <c r="W41" s="633"/>
      <c r="X41" s="633"/>
      <c r="Y41" s="636"/>
      <c r="Z41" s="637">
        <v>100</v>
      </c>
      <c r="AA41" s="637"/>
      <c r="AB41" s="637"/>
      <c r="AC41" s="637"/>
      <c r="AD41" s="638">
        <v>20604276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622463</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2606941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370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2581309</v>
      </c>
      <c r="CS42" s="621"/>
      <c r="CT42" s="621"/>
      <c r="CU42" s="621"/>
      <c r="CV42" s="621"/>
      <c r="CW42" s="621"/>
      <c r="CX42" s="621"/>
      <c r="CY42" s="622"/>
      <c r="CZ42" s="611">
        <v>7.4</v>
      </c>
      <c r="DA42" s="623"/>
      <c r="DB42" s="623"/>
      <c r="DC42" s="624"/>
      <c r="DD42" s="614">
        <v>479498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130451</v>
      </c>
      <c r="CS43" s="621"/>
      <c r="CT43" s="621"/>
      <c r="CU43" s="621"/>
      <c r="CV43" s="621"/>
      <c r="CW43" s="621"/>
      <c r="CX43" s="621"/>
      <c r="CY43" s="622"/>
      <c r="CZ43" s="611">
        <v>0.4</v>
      </c>
      <c r="DA43" s="623"/>
      <c r="DB43" s="623"/>
      <c r="DC43" s="624"/>
      <c r="DD43" s="614">
        <v>130451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2480485</v>
      </c>
      <c r="CS44" s="609"/>
      <c r="CT44" s="609"/>
      <c r="CU44" s="609"/>
      <c r="CV44" s="609"/>
      <c r="CW44" s="609"/>
      <c r="CX44" s="609"/>
      <c r="CY44" s="610"/>
      <c r="CZ44" s="611">
        <v>7.1</v>
      </c>
      <c r="DA44" s="612"/>
      <c r="DB44" s="612"/>
      <c r="DC44" s="613"/>
      <c r="DD44" s="614">
        <v>477203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970570</v>
      </c>
      <c r="CS45" s="621"/>
      <c r="CT45" s="621"/>
      <c r="CU45" s="621"/>
      <c r="CV45" s="621"/>
      <c r="CW45" s="621"/>
      <c r="CX45" s="621"/>
      <c r="CY45" s="622"/>
      <c r="CZ45" s="611">
        <v>2.8</v>
      </c>
      <c r="DA45" s="623"/>
      <c r="DB45" s="623"/>
      <c r="DC45" s="624"/>
      <c r="DD45" s="614">
        <v>72983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1487077</v>
      </c>
      <c r="CS46" s="609"/>
      <c r="CT46" s="609"/>
      <c r="CU46" s="609"/>
      <c r="CV46" s="609"/>
      <c r="CW46" s="609"/>
      <c r="CX46" s="609"/>
      <c r="CY46" s="610"/>
      <c r="CZ46" s="611">
        <v>4.3</v>
      </c>
      <c r="DA46" s="612"/>
      <c r="DB46" s="612"/>
      <c r="DC46" s="613"/>
      <c r="DD46" s="614">
        <v>397177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100824</v>
      </c>
      <c r="CS47" s="621"/>
      <c r="CT47" s="621"/>
      <c r="CU47" s="621"/>
      <c r="CV47" s="621"/>
      <c r="CW47" s="621"/>
      <c r="CX47" s="621"/>
      <c r="CY47" s="622"/>
      <c r="CZ47" s="611">
        <v>0.3</v>
      </c>
      <c r="DA47" s="623"/>
      <c r="DB47" s="623"/>
      <c r="DC47" s="624"/>
      <c r="DD47" s="614">
        <v>2295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34924198</v>
      </c>
      <c r="CS49" s="593"/>
      <c r="CT49" s="593"/>
      <c r="CU49" s="593"/>
      <c r="CV49" s="593"/>
      <c r="CW49" s="593"/>
      <c r="CX49" s="593"/>
      <c r="CY49" s="594"/>
      <c r="CZ49" s="595">
        <v>100</v>
      </c>
      <c r="DA49" s="596"/>
      <c r="DB49" s="596"/>
      <c r="DC49" s="597"/>
      <c r="DD49" s="598">
        <v>24145998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NT+cPOsNmRjDoLJMWuFMQ7/1Tdo2qcAN3YwxFC1FF43kcFWkVRtXPWuGYrJz4j6cmTkPPpRFv6E+7ZgWASa8g==" saltValue="N9LdTWS8/G6kYxdrJRwN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36004</v>
      </c>
      <c r="R7" s="1090"/>
      <c r="S7" s="1090"/>
      <c r="T7" s="1090"/>
      <c r="U7" s="1090"/>
      <c r="V7" s="1090">
        <v>34982</v>
      </c>
      <c r="W7" s="1090"/>
      <c r="X7" s="1090"/>
      <c r="Y7" s="1090"/>
      <c r="Z7" s="1090"/>
      <c r="AA7" s="1090">
        <v>1022</v>
      </c>
      <c r="AB7" s="1090"/>
      <c r="AC7" s="1090"/>
      <c r="AD7" s="1090"/>
      <c r="AE7" s="1091"/>
      <c r="AF7" s="1092">
        <v>942</v>
      </c>
      <c r="AG7" s="1093"/>
      <c r="AH7" s="1093"/>
      <c r="AI7" s="1093"/>
      <c r="AJ7" s="1094"/>
      <c r="AK7" s="1095">
        <v>1575</v>
      </c>
      <c r="AL7" s="1096"/>
      <c r="AM7" s="1096"/>
      <c r="AN7" s="1096"/>
      <c r="AO7" s="1096"/>
      <c r="AP7" s="1096">
        <v>32874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36004</v>
      </c>
      <c r="R23" s="1048"/>
      <c r="S23" s="1048"/>
      <c r="T23" s="1048"/>
      <c r="U23" s="1048"/>
      <c r="V23" s="1048">
        <v>34982</v>
      </c>
      <c r="W23" s="1048"/>
      <c r="X23" s="1048"/>
      <c r="Y23" s="1048"/>
      <c r="Z23" s="1048"/>
      <c r="AA23" s="1048">
        <v>1022</v>
      </c>
      <c r="AB23" s="1048"/>
      <c r="AC23" s="1048"/>
      <c r="AD23" s="1048"/>
      <c r="AE23" s="1055"/>
      <c r="AF23" s="1056">
        <v>942</v>
      </c>
      <c r="AG23" s="1048"/>
      <c r="AH23" s="1048"/>
      <c r="AI23" s="1048"/>
      <c r="AJ23" s="1057"/>
      <c r="AK23" s="1058"/>
      <c r="AL23" s="1059"/>
      <c r="AM23" s="1059"/>
      <c r="AN23" s="1059"/>
      <c r="AO23" s="1059"/>
      <c r="AP23" s="1048">
        <v>32874</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9314</v>
      </c>
      <c r="R28" s="1038"/>
      <c r="S28" s="1038"/>
      <c r="T28" s="1038"/>
      <c r="U28" s="1038"/>
      <c r="V28" s="1038">
        <v>9235</v>
      </c>
      <c r="W28" s="1038"/>
      <c r="X28" s="1038"/>
      <c r="Y28" s="1038"/>
      <c r="Z28" s="1038"/>
      <c r="AA28" s="1038">
        <v>79</v>
      </c>
      <c r="AB28" s="1038"/>
      <c r="AC28" s="1038"/>
      <c r="AD28" s="1038"/>
      <c r="AE28" s="1039"/>
      <c r="AF28" s="1040">
        <v>79</v>
      </c>
      <c r="AG28" s="1038"/>
      <c r="AH28" s="1038"/>
      <c r="AI28" s="1038"/>
      <c r="AJ28" s="1041"/>
      <c r="AK28" s="1029">
        <v>902</v>
      </c>
      <c r="AL28" s="1030"/>
      <c r="AM28" s="1030"/>
      <c r="AN28" s="1030"/>
      <c r="AO28" s="1030"/>
      <c r="AP28" s="1030" t="s">
        <v>558</v>
      </c>
      <c r="AQ28" s="1030"/>
      <c r="AR28" s="1030"/>
      <c r="AS28" s="1030"/>
      <c r="AT28" s="1030"/>
      <c r="AU28" s="1030" t="s">
        <v>487</v>
      </c>
      <c r="AV28" s="1030"/>
      <c r="AW28" s="1030"/>
      <c r="AX28" s="1030"/>
      <c r="AY28" s="1030"/>
      <c r="AZ28" s="1031" t="s">
        <v>487</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8666</v>
      </c>
      <c r="R29" s="1026"/>
      <c r="S29" s="1026"/>
      <c r="T29" s="1026"/>
      <c r="U29" s="1026"/>
      <c r="V29" s="1026">
        <v>8441</v>
      </c>
      <c r="W29" s="1026"/>
      <c r="X29" s="1026"/>
      <c r="Y29" s="1026"/>
      <c r="Z29" s="1026"/>
      <c r="AA29" s="1026">
        <v>224</v>
      </c>
      <c r="AB29" s="1026"/>
      <c r="AC29" s="1026"/>
      <c r="AD29" s="1026"/>
      <c r="AE29" s="1027"/>
      <c r="AF29" s="1022">
        <v>224</v>
      </c>
      <c r="AG29" s="1023"/>
      <c r="AH29" s="1023"/>
      <c r="AI29" s="1023"/>
      <c r="AJ29" s="1024"/>
      <c r="AK29" s="967">
        <v>1503</v>
      </c>
      <c r="AL29" s="958"/>
      <c r="AM29" s="958"/>
      <c r="AN29" s="958"/>
      <c r="AO29" s="958"/>
      <c r="AP29" s="958" t="s">
        <v>558</v>
      </c>
      <c r="AQ29" s="958"/>
      <c r="AR29" s="958"/>
      <c r="AS29" s="958"/>
      <c r="AT29" s="958"/>
      <c r="AU29" s="958" t="s">
        <v>487</v>
      </c>
      <c r="AV29" s="958"/>
      <c r="AW29" s="958"/>
      <c r="AX29" s="958"/>
      <c r="AY29" s="958"/>
      <c r="AZ29" s="1028" t="s">
        <v>487</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1646</v>
      </c>
      <c r="R30" s="1026"/>
      <c r="S30" s="1026"/>
      <c r="T30" s="1026"/>
      <c r="U30" s="1026"/>
      <c r="V30" s="1026">
        <v>1597</v>
      </c>
      <c r="W30" s="1026"/>
      <c r="X30" s="1026"/>
      <c r="Y30" s="1026"/>
      <c r="Z30" s="1026"/>
      <c r="AA30" s="1026">
        <v>49</v>
      </c>
      <c r="AB30" s="1026"/>
      <c r="AC30" s="1026"/>
      <c r="AD30" s="1026"/>
      <c r="AE30" s="1027"/>
      <c r="AF30" s="1022">
        <v>49</v>
      </c>
      <c r="AG30" s="1023"/>
      <c r="AH30" s="1023"/>
      <c r="AI30" s="1023"/>
      <c r="AJ30" s="1024"/>
      <c r="AK30" s="967">
        <v>338</v>
      </c>
      <c r="AL30" s="958"/>
      <c r="AM30" s="958"/>
      <c r="AN30" s="958"/>
      <c r="AO30" s="958"/>
      <c r="AP30" s="958" t="s">
        <v>558</v>
      </c>
      <c r="AQ30" s="958"/>
      <c r="AR30" s="958"/>
      <c r="AS30" s="958"/>
      <c r="AT30" s="958"/>
      <c r="AU30" s="958" t="s">
        <v>487</v>
      </c>
      <c r="AV30" s="958"/>
      <c r="AW30" s="958"/>
      <c r="AX30" s="958"/>
      <c r="AY30" s="958"/>
      <c r="AZ30" s="1028" t="s">
        <v>487</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45</v>
      </c>
      <c r="R31" s="1026"/>
      <c r="S31" s="1026"/>
      <c r="T31" s="1026"/>
      <c r="U31" s="1026"/>
      <c r="V31" s="1026">
        <v>40</v>
      </c>
      <c r="W31" s="1026"/>
      <c r="X31" s="1026"/>
      <c r="Y31" s="1026"/>
      <c r="Z31" s="1026"/>
      <c r="AA31" s="1026">
        <v>5</v>
      </c>
      <c r="AB31" s="1026"/>
      <c r="AC31" s="1026"/>
      <c r="AD31" s="1026"/>
      <c r="AE31" s="1027"/>
      <c r="AF31" s="1022">
        <v>5</v>
      </c>
      <c r="AG31" s="1023"/>
      <c r="AH31" s="1023"/>
      <c r="AI31" s="1023"/>
      <c r="AJ31" s="1024"/>
      <c r="AK31" s="967">
        <v>8</v>
      </c>
      <c r="AL31" s="958"/>
      <c r="AM31" s="958"/>
      <c r="AN31" s="958"/>
      <c r="AO31" s="958"/>
      <c r="AP31" s="958" t="s">
        <v>558</v>
      </c>
      <c r="AQ31" s="958"/>
      <c r="AR31" s="958"/>
      <c r="AS31" s="958"/>
      <c r="AT31" s="958"/>
      <c r="AU31" s="958" t="s">
        <v>487</v>
      </c>
      <c r="AV31" s="958"/>
      <c r="AW31" s="958"/>
      <c r="AX31" s="958"/>
      <c r="AY31" s="958"/>
      <c r="AZ31" s="1028" t="s">
        <v>487</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392</v>
      </c>
      <c r="C32" s="1018"/>
      <c r="D32" s="1018"/>
      <c r="E32" s="1018"/>
      <c r="F32" s="1018"/>
      <c r="G32" s="1018"/>
      <c r="H32" s="1018"/>
      <c r="I32" s="1018"/>
      <c r="J32" s="1018"/>
      <c r="K32" s="1018"/>
      <c r="L32" s="1018"/>
      <c r="M32" s="1018"/>
      <c r="N32" s="1018"/>
      <c r="O32" s="1018"/>
      <c r="P32" s="1019"/>
      <c r="Q32" s="1025">
        <v>1436</v>
      </c>
      <c r="R32" s="1026"/>
      <c r="S32" s="1026"/>
      <c r="T32" s="1026"/>
      <c r="U32" s="1026"/>
      <c r="V32" s="1026">
        <v>1320</v>
      </c>
      <c r="W32" s="1026"/>
      <c r="X32" s="1026"/>
      <c r="Y32" s="1026"/>
      <c r="Z32" s="1026"/>
      <c r="AA32" s="1026">
        <v>116</v>
      </c>
      <c r="AB32" s="1026"/>
      <c r="AC32" s="1026"/>
      <c r="AD32" s="1026"/>
      <c r="AE32" s="1027"/>
      <c r="AF32" s="1022">
        <v>431</v>
      </c>
      <c r="AG32" s="1023"/>
      <c r="AH32" s="1023"/>
      <c r="AI32" s="1023"/>
      <c r="AJ32" s="1024"/>
      <c r="AK32" s="967">
        <v>387</v>
      </c>
      <c r="AL32" s="958"/>
      <c r="AM32" s="958"/>
      <c r="AN32" s="958"/>
      <c r="AO32" s="958"/>
      <c r="AP32" s="958">
        <v>4506</v>
      </c>
      <c r="AQ32" s="958"/>
      <c r="AR32" s="958"/>
      <c r="AS32" s="958"/>
      <c r="AT32" s="958"/>
      <c r="AU32" s="958">
        <v>2055</v>
      </c>
      <c r="AV32" s="958"/>
      <c r="AW32" s="958"/>
      <c r="AX32" s="958"/>
      <c r="AY32" s="958"/>
      <c r="AZ32" s="1028" t="s">
        <v>558</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394</v>
      </c>
      <c r="C33" s="1018"/>
      <c r="D33" s="1018"/>
      <c r="E33" s="1018"/>
      <c r="F33" s="1018"/>
      <c r="G33" s="1018"/>
      <c r="H33" s="1018"/>
      <c r="I33" s="1018"/>
      <c r="J33" s="1018"/>
      <c r="K33" s="1018"/>
      <c r="L33" s="1018"/>
      <c r="M33" s="1018"/>
      <c r="N33" s="1018"/>
      <c r="O33" s="1018"/>
      <c r="P33" s="1019"/>
      <c r="Q33" s="1025">
        <v>387</v>
      </c>
      <c r="R33" s="1026"/>
      <c r="S33" s="1026"/>
      <c r="T33" s="1026"/>
      <c r="U33" s="1026"/>
      <c r="V33" s="1026">
        <v>385</v>
      </c>
      <c r="W33" s="1026"/>
      <c r="X33" s="1026"/>
      <c r="Y33" s="1026"/>
      <c r="Z33" s="1026"/>
      <c r="AA33" s="1026">
        <v>2</v>
      </c>
      <c r="AB33" s="1026"/>
      <c r="AC33" s="1026"/>
      <c r="AD33" s="1026"/>
      <c r="AE33" s="1027"/>
      <c r="AF33" s="1022" t="s">
        <v>558</v>
      </c>
      <c r="AG33" s="1023"/>
      <c r="AH33" s="1023"/>
      <c r="AI33" s="1023"/>
      <c r="AJ33" s="1024"/>
      <c r="AK33" s="967">
        <v>143</v>
      </c>
      <c r="AL33" s="958"/>
      <c r="AM33" s="958"/>
      <c r="AN33" s="958"/>
      <c r="AO33" s="958"/>
      <c r="AP33" s="958">
        <v>1524</v>
      </c>
      <c r="AQ33" s="958"/>
      <c r="AR33" s="958"/>
      <c r="AS33" s="958"/>
      <c r="AT33" s="958"/>
      <c r="AU33" s="958">
        <v>1316</v>
      </c>
      <c r="AV33" s="958"/>
      <c r="AW33" s="958"/>
      <c r="AX33" s="958"/>
      <c r="AY33" s="958"/>
      <c r="AZ33" s="1028" t="s">
        <v>558</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789</v>
      </c>
      <c r="AG63" s="946"/>
      <c r="AH63" s="946"/>
      <c r="AI63" s="946"/>
      <c r="AJ63" s="1009"/>
      <c r="AK63" s="1010"/>
      <c r="AL63" s="950"/>
      <c r="AM63" s="950"/>
      <c r="AN63" s="950"/>
      <c r="AO63" s="950"/>
      <c r="AP63" s="946">
        <v>6030</v>
      </c>
      <c r="AQ63" s="946"/>
      <c r="AR63" s="946"/>
      <c r="AS63" s="946"/>
      <c r="AT63" s="946"/>
      <c r="AU63" s="946">
        <v>3370</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548</v>
      </c>
      <c r="C68" s="973"/>
      <c r="D68" s="973"/>
      <c r="E68" s="973"/>
      <c r="F68" s="973"/>
      <c r="G68" s="973"/>
      <c r="H68" s="973"/>
      <c r="I68" s="973"/>
      <c r="J68" s="973"/>
      <c r="K68" s="973"/>
      <c r="L68" s="973"/>
      <c r="M68" s="973"/>
      <c r="N68" s="973"/>
      <c r="O68" s="973"/>
      <c r="P68" s="974"/>
      <c r="Q68" s="975">
        <v>7891</v>
      </c>
      <c r="R68" s="969"/>
      <c r="S68" s="969"/>
      <c r="T68" s="969"/>
      <c r="U68" s="969"/>
      <c r="V68" s="969">
        <v>7645</v>
      </c>
      <c r="W68" s="969"/>
      <c r="X68" s="969"/>
      <c r="Y68" s="969"/>
      <c r="Z68" s="969"/>
      <c r="AA68" s="969">
        <v>246</v>
      </c>
      <c r="AB68" s="969"/>
      <c r="AC68" s="969"/>
      <c r="AD68" s="969"/>
      <c r="AE68" s="969"/>
      <c r="AF68" s="969">
        <v>234</v>
      </c>
      <c r="AG68" s="969"/>
      <c r="AH68" s="969"/>
      <c r="AI68" s="969"/>
      <c r="AJ68" s="969"/>
      <c r="AK68" s="969" t="s">
        <v>558</v>
      </c>
      <c r="AL68" s="969"/>
      <c r="AM68" s="969"/>
      <c r="AN68" s="969"/>
      <c r="AO68" s="969"/>
      <c r="AP68" s="969">
        <v>4857</v>
      </c>
      <c r="AQ68" s="969"/>
      <c r="AR68" s="969"/>
      <c r="AS68" s="969"/>
      <c r="AT68" s="969"/>
      <c r="AU68" s="969">
        <v>1923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549</v>
      </c>
      <c r="C69" s="962"/>
      <c r="D69" s="962"/>
      <c r="E69" s="962"/>
      <c r="F69" s="962"/>
      <c r="G69" s="962"/>
      <c r="H69" s="962"/>
      <c r="I69" s="962"/>
      <c r="J69" s="962"/>
      <c r="K69" s="962"/>
      <c r="L69" s="962"/>
      <c r="M69" s="962"/>
      <c r="N69" s="962"/>
      <c r="O69" s="962"/>
      <c r="P69" s="963"/>
      <c r="Q69" s="964">
        <v>194</v>
      </c>
      <c r="R69" s="958"/>
      <c r="S69" s="958"/>
      <c r="T69" s="958"/>
      <c r="U69" s="958"/>
      <c r="V69" s="958">
        <v>178</v>
      </c>
      <c r="W69" s="958"/>
      <c r="X69" s="958"/>
      <c r="Y69" s="958"/>
      <c r="Z69" s="958"/>
      <c r="AA69" s="958">
        <v>16</v>
      </c>
      <c r="AB69" s="958"/>
      <c r="AC69" s="958"/>
      <c r="AD69" s="958"/>
      <c r="AE69" s="958"/>
      <c r="AF69" s="958">
        <v>5</v>
      </c>
      <c r="AG69" s="958"/>
      <c r="AH69" s="958"/>
      <c r="AI69" s="958"/>
      <c r="AJ69" s="958"/>
      <c r="AK69" s="958" t="s">
        <v>558</v>
      </c>
      <c r="AL69" s="958"/>
      <c r="AM69" s="958"/>
      <c r="AN69" s="958"/>
      <c r="AO69" s="958"/>
      <c r="AP69" s="958" t="s">
        <v>558</v>
      </c>
      <c r="AQ69" s="958"/>
      <c r="AR69" s="958"/>
      <c r="AS69" s="958"/>
      <c r="AT69" s="958"/>
      <c r="AU69" s="958" t="s">
        <v>558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550</v>
      </c>
      <c r="C70" s="962"/>
      <c r="D70" s="962"/>
      <c r="E70" s="962"/>
      <c r="F70" s="962"/>
      <c r="G70" s="962"/>
      <c r="H70" s="962"/>
      <c r="I70" s="962"/>
      <c r="J70" s="962"/>
      <c r="K70" s="962"/>
      <c r="L70" s="962"/>
      <c r="M70" s="962"/>
      <c r="N70" s="962"/>
      <c r="O70" s="962"/>
      <c r="P70" s="963"/>
      <c r="Q70" s="964">
        <v>3566</v>
      </c>
      <c r="R70" s="958"/>
      <c r="S70" s="958"/>
      <c r="T70" s="958"/>
      <c r="U70" s="958"/>
      <c r="V70" s="958">
        <v>3594</v>
      </c>
      <c r="W70" s="958"/>
      <c r="X70" s="958"/>
      <c r="Y70" s="958"/>
      <c r="Z70" s="958"/>
      <c r="AA70" s="958">
        <v>-28</v>
      </c>
      <c r="AB70" s="958"/>
      <c r="AC70" s="958"/>
      <c r="AD70" s="958"/>
      <c r="AE70" s="958"/>
      <c r="AF70" s="958">
        <v>1108</v>
      </c>
      <c r="AG70" s="958"/>
      <c r="AH70" s="958"/>
      <c r="AI70" s="958"/>
      <c r="AJ70" s="958"/>
      <c r="AK70" s="958" t="s">
        <v>558</v>
      </c>
      <c r="AL70" s="958"/>
      <c r="AM70" s="958"/>
      <c r="AN70" s="958"/>
      <c r="AO70" s="958"/>
      <c r="AP70" s="958">
        <v>1052</v>
      </c>
      <c r="AQ70" s="958"/>
      <c r="AR70" s="958"/>
      <c r="AS70" s="958"/>
      <c r="AT70" s="958"/>
      <c r="AU70" s="958">
        <v>420</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551</v>
      </c>
      <c r="C71" s="962"/>
      <c r="D71" s="962"/>
      <c r="E71" s="962"/>
      <c r="F71" s="962"/>
      <c r="G71" s="962"/>
      <c r="H71" s="962"/>
      <c r="I71" s="962"/>
      <c r="J71" s="962"/>
      <c r="K71" s="962"/>
      <c r="L71" s="962"/>
      <c r="M71" s="962"/>
      <c r="N71" s="962"/>
      <c r="O71" s="962"/>
      <c r="P71" s="963"/>
      <c r="Q71" s="964">
        <v>4690</v>
      </c>
      <c r="R71" s="958"/>
      <c r="S71" s="958"/>
      <c r="T71" s="958"/>
      <c r="U71" s="958"/>
      <c r="V71" s="958">
        <v>4443</v>
      </c>
      <c r="W71" s="958"/>
      <c r="X71" s="958"/>
      <c r="Y71" s="958"/>
      <c r="Z71" s="958"/>
      <c r="AA71" s="958">
        <v>247</v>
      </c>
      <c r="AB71" s="958"/>
      <c r="AC71" s="958"/>
      <c r="AD71" s="958"/>
      <c r="AE71" s="958"/>
      <c r="AF71" s="958">
        <v>1664</v>
      </c>
      <c r="AG71" s="958"/>
      <c r="AH71" s="958"/>
      <c r="AI71" s="958"/>
      <c r="AJ71" s="958"/>
      <c r="AK71" s="958">
        <v>17</v>
      </c>
      <c r="AL71" s="958"/>
      <c r="AM71" s="958"/>
      <c r="AN71" s="958"/>
      <c r="AO71" s="958"/>
      <c r="AP71" s="958">
        <v>10081</v>
      </c>
      <c r="AQ71" s="958"/>
      <c r="AR71" s="958"/>
      <c r="AS71" s="958"/>
      <c r="AT71" s="958"/>
      <c r="AU71" s="958">
        <v>464</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552</v>
      </c>
      <c r="C72" s="962"/>
      <c r="D72" s="962"/>
      <c r="E72" s="962"/>
      <c r="F72" s="962"/>
      <c r="G72" s="962"/>
      <c r="H72" s="962"/>
      <c r="I72" s="962"/>
      <c r="J72" s="962"/>
      <c r="K72" s="962"/>
      <c r="L72" s="962"/>
      <c r="M72" s="962"/>
      <c r="N72" s="962"/>
      <c r="O72" s="962"/>
      <c r="P72" s="963"/>
      <c r="Q72" s="964">
        <v>6255</v>
      </c>
      <c r="R72" s="958"/>
      <c r="S72" s="958"/>
      <c r="T72" s="958"/>
      <c r="U72" s="958"/>
      <c r="V72" s="958">
        <v>5926</v>
      </c>
      <c r="W72" s="958"/>
      <c r="X72" s="958"/>
      <c r="Y72" s="958"/>
      <c r="Z72" s="958"/>
      <c r="AA72" s="958">
        <v>329</v>
      </c>
      <c r="AB72" s="958"/>
      <c r="AC72" s="958"/>
      <c r="AD72" s="958"/>
      <c r="AE72" s="958"/>
      <c r="AF72" s="958">
        <v>6433</v>
      </c>
      <c r="AG72" s="958"/>
      <c r="AH72" s="958"/>
      <c r="AI72" s="958"/>
      <c r="AJ72" s="958"/>
      <c r="AK72" s="958" t="s">
        <v>558</v>
      </c>
      <c r="AL72" s="958"/>
      <c r="AM72" s="958"/>
      <c r="AN72" s="958"/>
      <c r="AO72" s="958"/>
      <c r="AP72" s="958">
        <v>3218</v>
      </c>
      <c r="AQ72" s="958"/>
      <c r="AR72" s="958"/>
      <c r="AS72" s="958"/>
      <c r="AT72" s="958"/>
      <c r="AU72" s="958" t="s">
        <v>558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553</v>
      </c>
      <c r="C73" s="962"/>
      <c r="D73" s="962"/>
      <c r="E73" s="962"/>
      <c r="F73" s="962"/>
      <c r="G73" s="962"/>
      <c r="H73" s="962"/>
      <c r="I73" s="962"/>
      <c r="J73" s="962"/>
      <c r="K73" s="962"/>
      <c r="L73" s="962"/>
      <c r="M73" s="962"/>
      <c r="N73" s="962"/>
      <c r="O73" s="962"/>
      <c r="P73" s="963"/>
      <c r="Q73" s="964">
        <v>22955</v>
      </c>
      <c r="R73" s="958"/>
      <c r="S73" s="958"/>
      <c r="T73" s="958"/>
      <c r="U73" s="958"/>
      <c r="V73" s="958">
        <v>21287</v>
      </c>
      <c r="W73" s="958"/>
      <c r="X73" s="958"/>
      <c r="Y73" s="958"/>
      <c r="Z73" s="958"/>
      <c r="AA73" s="958">
        <v>1669</v>
      </c>
      <c r="AB73" s="958"/>
      <c r="AC73" s="958"/>
      <c r="AD73" s="958"/>
      <c r="AE73" s="958"/>
      <c r="AF73" s="958">
        <v>1669</v>
      </c>
      <c r="AG73" s="958"/>
      <c r="AH73" s="958"/>
      <c r="AI73" s="958"/>
      <c r="AJ73" s="958"/>
      <c r="AK73" s="958">
        <v>162</v>
      </c>
      <c r="AL73" s="958"/>
      <c r="AM73" s="958"/>
      <c r="AN73" s="958"/>
      <c r="AO73" s="958"/>
      <c r="AP73" s="958" t="s">
        <v>558</v>
      </c>
      <c r="AQ73" s="958"/>
      <c r="AR73" s="958"/>
      <c r="AS73" s="958"/>
      <c r="AT73" s="958"/>
      <c r="AU73" s="958" t="s">
        <v>558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554</v>
      </c>
      <c r="C74" s="962"/>
      <c r="D74" s="962"/>
      <c r="E74" s="962"/>
      <c r="F74" s="962"/>
      <c r="G74" s="962"/>
      <c r="H74" s="962"/>
      <c r="I74" s="962"/>
      <c r="J74" s="962"/>
      <c r="K74" s="962"/>
      <c r="L74" s="962"/>
      <c r="M74" s="962"/>
      <c r="N74" s="962"/>
      <c r="O74" s="962"/>
      <c r="P74" s="963"/>
      <c r="Q74" s="964">
        <v>167</v>
      </c>
      <c r="R74" s="958"/>
      <c r="S74" s="958"/>
      <c r="T74" s="958"/>
      <c r="U74" s="958"/>
      <c r="V74" s="958">
        <v>117</v>
      </c>
      <c r="W74" s="958"/>
      <c r="X74" s="958"/>
      <c r="Y74" s="958"/>
      <c r="Z74" s="958"/>
      <c r="AA74" s="958">
        <v>50</v>
      </c>
      <c r="AB74" s="958"/>
      <c r="AC74" s="958"/>
      <c r="AD74" s="958"/>
      <c r="AE74" s="958"/>
      <c r="AF74" s="958">
        <v>50</v>
      </c>
      <c r="AG74" s="958"/>
      <c r="AH74" s="958"/>
      <c r="AI74" s="958"/>
      <c r="AJ74" s="958"/>
      <c r="AK74" s="958" t="s">
        <v>558</v>
      </c>
      <c r="AL74" s="958"/>
      <c r="AM74" s="958"/>
      <c r="AN74" s="958"/>
      <c r="AO74" s="958"/>
      <c r="AP74" s="958" t="s">
        <v>558</v>
      </c>
      <c r="AQ74" s="958"/>
      <c r="AR74" s="958"/>
      <c r="AS74" s="958"/>
      <c r="AT74" s="958"/>
      <c r="AU74" s="958" t="s">
        <v>558</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555</v>
      </c>
      <c r="C75" s="962"/>
      <c r="D75" s="962"/>
      <c r="E75" s="962"/>
      <c r="F75" s="962"/>
      <c r="G75" s="962"/>
      <c r="H75" s="962"/>
      <c r="I75" s="962"/>
      <c r="J75" s="962"/>
      <c r="K75" s="962"/>
      <c r="L75" s="962"/>
      <c r="M75" s="962"/>
      <c r="N75" s="962"/>
      <c r="O75" s="962"/>
      <c r="P75" s="963"/>
      <c r="Q75" s="965">
        <v>104</v>
      </c>
      <c r="R75" s="966"/>
      <c r="S75" s="966"/>
      <c r="T75" s="966"/>
      <c r="U75" s="967"/>
      <c r="V75" s="968">
        <v>98</v>
      </c>
      <c r="W75" s="966"/>
      <c r="X75" s="966"/>
      <c r="Y75" s="966"/>
      <c r="Z75" s="967"/>
      <c r="AA75" s="968">
        <v>6</v>
      </c>
      <c r="AB75" s="966"/>
      <c r="AC75" s="966"/>
      <c r="AD75" s="966"/>
      <c r="AE75" s="967"/>
      <c r="AF75" s="968">
        <v>6</v>
      </c>
      <c r="AG75" s="966"/>
      <c r="AH75" s="966"/>
      <c r="AI75" s="966"/>
      <c r="AJ75" s="967"/>
      <c r="AK75" s="968">
        <v>2</v>
      </c>
      <c r="AL75" s="966"/>
      <c r="AM75" s="966"/>
      <c r="AN75" s="966"/>
      <c r="AO75" s="967"/>
      <c r="AP75" s="968" t="s">
        <v>558</v>
      </c>
      <c r="AQ75" s="966"/>
      <c r="AR75" s="966"/>
      <c r="AS75" s="966"/>
      <c r="AT75" s="967"/>
      <c r="AU75" s="968" t="s">
        <v>558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556</v>
      </c>
      <c r="C76" s="962"/>
      <c r="D76" s="962"/>
      <c r="E76" s="962"/>
      <c r="F76" s="962"/>
      <c r="G76" s="962"/>
      <c r="H76" s="962"/>
      <c r="I76" s="962"/>
      <c r="J76" s="962"/>
      <c r="K76" s="962"/>
      <c r="L76" s="962"/>
      <c r="M76" s="962"/>
      <c r="N76" s="962"/>
      <c r="O76" s="962"/>
      <c r="P76" s="963"/>
      <c r="Q76" s="965">
        <v>92</v>
      </c>
      <c r="R76" s="966"/>
      <c r="S76" s="966"/>
      <c r="T76" s="966"/>
      <c r="U76" s="967"/>
      <c r="V76" s="968">
        <v>56</v>
      </c>
      <c r="W76" s="966"/>
      <c r="X76" s="966"/>
      <c r="Y76" s="966"/>
      <c r="Z76" s="967"/>
      <c r="AA76" s="968">
        <v>36</v>
      </c>
      <c r="AB76" s="966"/>
      <c r="AC76" s="966"/>
      <c r="AD76" s="966"/>
      <c r="AE76" s="967"/>
      <c r="AF76" s="968">
        <v>36</v>
      </c>
      <c r="AG76" s="966"/>
      <c r="AH76" s="966"/>
      <c r="AI76" s="966"/>
      <c r="AJ76" s="967"/>
      <c r="AK76" s="968" t="s">
        <v>558</v>
      </c>
      <c r="AL76" s="966"/>
      <c r="AM76" s="966"/>
      <c r="AN76" s="966"/>
      <c r="AO76" s="967"/>
      <c r="AP76" s="968" t="s">
        <v>558</v>
      </c>
      <c r="AQ76" s="966"/>
      <c r="AR76" s="966"/>
      <c r="AS76" s="966"/>
      <c r="AT76" s="967"/>
      <c r="AU76" s="968" t="s">
        <v>558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557</v>
      </c>
      <c r="C77" s="962"/>
      <c r="D77" s="962"/>
      <c r="E77" s="962"/>
      <c r="F77" s="962"/>
      <c r="G77" s="962"/>
      <c r="H77" s="962"/>
      <c r="I77" s="962"/>
      <c r="J77" s="962"/>
      <c r="K77" s="962"/>
      <c r="L77" s="962"/>
      <c r="M77" s="962"/>
      <c r="N77" s="962"/>
      <c r="O77" s="962"/>
      <c r="P77" s="963"/>
      <c r="Q77" s="965">
        <v>3319</v>
      </c>
      <c r="R77" s="966"/>
      <c r="S77" s="966"/>
      <c r="T77" s="966"/>
      <c r="U77" s="967"/>
      <c r="V77" s="968">
        <v>2789</v>
      </c>
      <c r="W77" s="966"/>
      <c r="X77" s="966"/>
      <c r="Y77" s="966"/>
      <c r="Z77" s="967"/>
      <c r="AA77" s="968">
        <v>530</v>
      </c>
      <c r="AB77" s="966"/>
      <c r="AC77" s="966"/>
      <c r="AD77" s="966"/>
      <c r="AE77" s="967"/>
      <c r="AF77" s="968">
        <v>530</v>
      </c>
      <c r="AG77" s="966"/>
      <c r="AH77" s="966"/>
      <c r="AI77" s="966"/>
      <c r="AJ77" s="967"/>
      <c r="AK77" s="968">
        <v>238</v>
      </c>
      <c r="AL77" s="966"/>
      <c r="AM77" s="966"/>
      <c r="AN77" s="966"/>
      <c r="AO77" s="967"/>
      <c r="AP77" s="968" t="s">
        <v>558</v>
      </c>
      <c r="AQ77" s="966"/>
      <c r="AR77" s="966"/>
      <c r="AS77" s="966"/>
      <c r="AT77" s="967"/>
      <c r="AU77" s="968" t="s">
        <v>558</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559</v>
      </c>
      <c r="C78" s="962"/>
      <c r="D78" s="962"/>
      <c r="E78" s="962"/>
      <c r="F78" s="962"/>
      <c r="G78" s="962"/>
      <c r="H78" s="962"/>
      <c r="I78" s="962"/>
      <c r="J78" s="962"/>
      <c r="K78" s="962"/>
      <c r="L78" s="962"/>
      <c r="M78" s="962"/>
      <c r="N78" s="962"/>
      <c r="O78" s="962"/>
      <c r="P78" s="963"/>
      <c r="Q78" s="964">
        <v>798483</v>
      </c>
      <c r="R78" s="958"/>
      <c r="S78" s="958"/>
      <c r="T78" s="958"/>
      <c r="U78" s="958"/>
      <c r="V78" s="958">
        <v>787972</v>
      </c>
      <c r="W78" s="958"/>
      <c r="X78" s="958"/>
      <c r="Y78" s="958"/>
      <c r="Z78" s="958"/>
      <c r="AA78" s="958">
        <v>10511</v>
      </c>
      <c r="AB78" s="958"/>
      <c r="AC78" s="958"/>
      <c r="AD78" s="958"/>
      <c r="AE78" s="958"/>
      <c r="AF78" s="958">
        <v>10511</v>
      </c>
      <c r="AG78" s="958"/>
      <c r="AH78" s="958"/>
      <c r="AI78" s="958"/>
      <c r="AJ78" s="958"/>
      <c r="AK78" s="958">
        <v>8050</v>
      </c>
      <c r="AL78" s="958"/>
      <c r="AM78" s="958"/>
      <c r="AN78" s="958"/>
      <c r="AO78" s="958"/>
      <c r="AP78" s="958" t="s">
        <v>558</v>
      </c>
      <c r="AQ78" s="958"/>
      <c r="AR78" s="958"/>
      <c r="AS78" s="958"/>
      <c r="AT78" s="958"/>
      <c r="AU78" s="958" t="s">
        <v>558</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22247</v>
      </c>
      <c r="AG88" s="946"/>
      <c r="AH88" s="946"/>
      <c r="AI88" s="946"/>
      <c r="AJ88" s="946"/>
      <c r="AK88" s="950"/>
      <c r="AL88" s="950"/>
      <c r="AM88" s="950"/>
      <c r="AN88" s="950"/>
      <c r="AO88" s="950"/>
      <c r="AP88" s="946">
        <v>19207</v>
      </c>
      <c r="AQ88" s="946"/>
      <c r="AR88" s="946"/>
      <c r="AS88" s="946"/>
      <c r="AT88" s="946"/>
      <c r="AU88" s="946">
        <v>2807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3643229</v>
      </c>
      <c r="AB110" s="876"/>
      <c r="AC110" s="876"/>
      <c r="AD110" s="876"/>
      <c r="AE110" s="877"/>
      <c r="AF110" s="878">
        <v>3768827</v>
      </c>
      <c r="AG110" s="876"/>
      <c r="AH110" s="876"/>
      <c r="AI110" s="876"/>
      <c r="AJ110" s="877"/>
      <c r="AK110" s="878">
        <v>3710906</v>
      </c>
      <c r="AL110" s="876"/>
      <c r="AM110" s="876"/>
      <c r="AN110" s="876"/>
      <c r="AO110" s="877"/>
      <c r="AP110" s="879">
        <v>21</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37460834</v>
      </c>
      <c r="BR110" s="829"/>
      <c r="BS110" s="829"/>
      <c r="BT110" s="829"/>
      <c r="BU110" s="829"/>
      <c r="BV110" s="829">
        <v>35324895</v>
      </c>
      <c r="BW110" s="829"/>
      <c r="BX110" s="829"/>
      <c r="BY110" s="829"/>
      <c r="BZ110" s="829"/>
      <c r="CA110" s="829">
        <v>32874208</v>
      </c>
      <c r="CB110" s="829"/>
      <c r="CC110" s="829"/>
      <c r="CD110" s="829"/>
      <c r="CE110" s="829"/>
      <c r="CF110" s="853">
        <v>186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1285951</v>
      </c>
      <c r="DH110" s="829"/>
      <c r="DI110" s="829"/>
      <c r="DJ110" s="829"/>
      <c r="DK110" s="829"/>
      <c r="DL110" s="829">
        <v>1176874</v>
      </c>
      <c r="DM110" s="829"/>
      <c r="DN110" s="829"/>
      <c r="DO110" s="829"/>
      <c r="DP110" s="829"/>
      <c r="DQ110" s="829">
        <v>1067270</v>
      </c>
      <c r="DR110" s="829"/>
      <c r="DS110" s="829"/>
      <c r="DT110" s="829"/>
      <c r="DU110" s="829"/>
      <c r="DV110" s="830">
        <v>6</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1285951</v>
      </c>
      <c r="BR111" s="804"/>
      <c r="BS111" s="804"/>
      <c r="BT111" s="804"/>
      <c r="BU111" s="804"/>
      <c r="BV111" s="804">
        <v>1176874</v>
      </c>
      <c r="BW111" s="804"/>
      <c r="BX111" s="804"/>
      <c r="BY111" s="804"/>
      <c r="BZ111" s="804"/>
      <c r="CA111" s="804">
        <v>1067270</v>
      </c>
      <c r="CB111" s="804"/>
      <c r="CC111" s="804"/>
      <c r="CD111" s="804"/>
      <c r="CE111" s="804"/>
      <c r="CF111" s="862">
        <v>6</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3771403</v>
      </c>
      <c r="BR112" s="804"/>
      <c r="BS112" s="804"/>
      <c r="BT112" s="804"/>
      <c r="BU112" s="804"/>
      <c r="BV112" s="804">
        <v>3632765</v>
      </c>
      <c r="BW112" s="804"/>
      <c r="BX112" s="804"/>
      <c r="BY112" s="804"/>
      <c r="BZ112" s="804"/>
      <c r="CA112" s="804">
        <v>3370225</v>
      </c>
      <c r="CB112" s="804"/>
      <c r="CC112" s="804"/>
      <c r="CD112" s="804"/>
      <c r="CE112" s="804"/>
      <c r="CF112" s="862">
        <v>19.100000000000001</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405079</v>
      </c>
      <c r="AB113" s="906"/>
      <c r="AC113" s="906"/>
      <c r="AD113" s="906"/>
      <c r="AE113" s="907"/>
      <c r="AF113" s="908">
        <v>375730</v>
      </c>
      <c r="AG113" s="906"/>
      <c r="AH113" s="906"/>
      <c r="AI113" s="906"/>
      <c r="AJ113" s="907"/>
      <c r="AK113" s="908">
        <v>352611</v>
      </c>
      <c r="AL113" s="906"/>
      <c r="AM113" s="906"/>
      <c r="AN113" s="906"/>
      <c r="AO113" s="907"/>
      <c r="AP113" s="909">
        <v>2</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2598025</v>
      </c>
      <c r="BR113" s="804"/>
      <c r="BS113" s="804"/>
      <c r="BT113" s="804"/>
      <c r="BU113" s="804"/>
      <c r="BV113" s="804">
        <v>2632017</v>
      </c>
      <c r="BW113" s="804"/>
      <c r="BX113" s="804"/>
      <c r="BY113" s="804"/>
      <c r="BZ113" s="804"/>
      <c r="CA113" s="804">
        <v>2806878</v>
      </c>
      <c r="CB113" s="804"/>
      <c r="CC113" s="804"/>
      <c r="CD113" s="804"/>
      <c r="CE113" s="804"/>
      <c r="CF113" s="862">
        <v>15.9</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257892</v>
      </c>
      <c r="AB114" s="767"/>
      <c r="AC114" s="767"/>
      <c r="AD114" s="767"/>
      <c r="AE114" s="768"/>
      <c r="AF114" s="769">
        <v>358403</v>
      </c>
      <c r="AG114" s="767"/>
      <c r="AH114" s="767"/>
      <c r="AI114" s="767"/>
      <c r="AJ114" s="768"/>
      <c r="AK114" s="769">
        <v>315184</v>
      </c>
      <c r="AL114" s="767"/>
      <c r="AM114" s="767"/>
      <c r="AN114" s="767"/>
      <c r="AO114" s="768"/>
      <c r="AP114" s="811">
        <v>1.8</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5448357</v>
      </c>
      <c r="BR114" s="804"/>
      <c r="BS114" s="804"/>
      <c r="BT114" s="804"/>
      <c r="BU114" s="804"/>
      <c r="BV114" s="804">
        <v>5180566</v>
      </c>
      <c r="BW114" s="804"/>
      <c r="BX114" s="804"/>
      <c r="BY114" s="804"/>
      <c r="BZ114" s="804"/>
      <c r="CA114" s="804">
        <v>5063480</v>
      </c>
      <c r="CB114" s="804"/>
      <c r="CC114" s="804"/>
      <c r="CD114" s="804"/>
      <c r="CE114" s="804"/>
      <c r="CF114" s="862">
        <v>28.7</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108582</v>
      </c>
      <c r="AB115" s="906"/>
      <c r="AC115" s="906"/>
      <c r="AD115" s="906"/>
      <c r="AE115" s="907"/>
      <c r="AF115" s="908">
        <v>109077</v>
      </c>
      <c r="AG115" s="906"/>
      <c r="AH115" s="906"/>
      <c r="AI115" s="906"/>
      <c r="AJ115" s="907"/>
      <c r="AK115" s="908">
        <v>109605</v>
      </c>
      <c r="AL115" s="906"/>
      <c r="AM115" s="906"/>
      <c r="AN115" s="906"/>
      <c r="AO115" s="907"/>
      <c r="AP115" s="909">
        <v>0.6</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1003</v>
      </c>
      <c r="AB116" s="767"/>
      <c r="AC116" s="767"/>
      <c r="AD116" s="767"/>
      <c r="AE116" s="768"/>
      <c r="AF116" s="769">
        <v>299</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4415785</v>
      </c>
      <c r="AB117" s="890"/>
      <c r="AC117" s="890"/>
      <c r="AD117" s="890"/>
      <c r="AE117" s="891"/>
      <c r="AF117" s="892">
        <v>4612336</v>
      </c>
      <c r="AG117" s="890"/>
      <c r="AH117" s="890"/>
      <c r="AI117" s="890"/>
      <c r="AJ117" s="891"/>
      <c r="AK117" s="892">
        <v>4488306</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108582</v>
      </c>
      <c r="AB119" s="876"/>
      <c r="AC119" s="876"/>
      <c r="AD119" s="876"/>
      <c r="AE119" s="877"/>
      <c r="AF119" s="878">
        <v>109077</v>
      </c>
      <c r="AG119" s="876"/>
      <c r="AH119" s="876"/>
      <c r="AI119" s="876"/>
      <c r="AJ119" s="877"/>
      <c r="AK119" s="878">
        <v>109605</v>
      </c>
      <c r="AL119" s="876"/>
      <c r="AM119" s="876"/>
      <c r="AN119" s="876"/>
      <c r="AO119" s="877"/>
      <c r="AP119" s="879">
        <v>0.6</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50564570</v>
      </c>
      <c r="BR119" s="832"/>
      <c r="BS119" s="832"/>
      <c r="BT119" s="832"/>
      <c r="BU119" s="832"/>
      <c r="BV119" s="832">
        <v>47947117</v>
      </c>
      <c r="BW119" s="832"/>
      <c r="BX119" s="832"/>
      <c r="BY119" s="832"/>
      <c r="BZ119" s="832"/>
      <c r="CA119" s="832">
        <v>45182061</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6956666</v>
      </c>
      <c r="BR120" s="829"/>
      <c r="BS120" s="829"/>
      <c r="BT120" s="829"/>
      <c r="BU120" s="829"/>
      <c r="BV120" s="829">
        <v>6325124</v>
      </c>
      <c r="BW120" s="829"/>
      <c r="BX120" s="829"/>
      <c r="BY120" s="829"/>
      <c r="BZ120" s="829"/>
      <c r="CA120" s="829">
        <v>5921328</v>
      </c>
      <c r="CB120" s="829"/>
      <c r="CC120" s="829"/>
      <c r="CD120" s="829"/>
      <c r="CE120" s="829"/>
      <c r="CF120" s="853">
        <v>33.5</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2138361</v>
      </c>
      <c r="DH120" s="829"/>
      <c r="DI120" s="829"/>
      <c r="DJ120" s="829"/>
      <c r="DK120" s="829"/>
      <c r="DL120" s="829">
        <v>2075279</v>
      </c>
      <c r="DM120" s="829"/>
      <c r="DN120" s="829"/>
      <c r="DO120" s="829"/>
      <c r="DP120" s="829"/>
      <c r="DQ120" s="829">
        <v>2054610</v>
      </c>
      <c r="DR120" s="829"/>
      <c r="DS120" s="829"/>
      <c r="DT120" s="829"/>
      <c r="DU120" s="829"/>
      <c r="DV120" s="830">
        <v>11.6</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3258210</v>
      </c>
      <c r="BR121" s="804"/>
      <c r="BS121" s="804"/>
      <c r="BT121" s="804"/>
      <c r="BU121" s="804"/>
      <c r="BV121" s="804">
        <v>3469281</v>
      </c>
      <c r="BW121" s="804"/>
      <c r="BX121" s="804"/>
      <c r="BY121" s="804"/>
      <c r="BZ121" s="804"/>
      <c r="CA121" s="804">
        <v>3345107</v>
      </c>
      <c r="CB121" s="804"/>
      <c r="CC121" s="804"/>
      <c r="CD121" s="804"/>
      <c r="CE121" s="804"/>
      <c r="CF121" s="862">
        <v>18.899999999999999</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1629259</v>
      </c>
      <c r="DH121" s="804"/>
      <c r="DI121" s="804"/>
      <c r="DJ121" s="804"/>
      <c r="DK121" s="804"/>
      <c r="DL121" s="804">
        <v>1557486</v>
      </c>
      <c r="DM121" s="804"/>
      <c r="DN121" s="804"/>
      <c r="DO121" s="804"/>
      <c r="DP121" s="804"/>
      <c r="DQ121" s="804">
        <v>1315615</v>
      </c>
      <c r="DR121" s="804"/>
      <c r="DS121" s="804"/>
      <c r="DT121" s="804"/>
      <c r="DU121" s="804"/>
      <c r="DV121" s="781">
        <v>7.4</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26623057</v>
      </c>
      <c r="BR122" s="832"/>
      <c r="BS122" s="832"/>
      <c r="BT122" s="832"/>
      <c r="BU122" s="832"/>
      <c r="BV122" s="832">
        <v>25257485</v>
      </c>
      <c r="BW122" s="832"/>
      <c r="BX122" s="832"/>
      <c r="BY122" s="832"/>
      <c r="BZ122" s="832"/>
      <c r="CA122" s="832">
        <v>23940227</v>
      </c>
      <c r="CB122" s="832"/>
      <c r="CC122" s="832"/>
      <c r="CD122" s="832"/>
      <c r="CE122" s="832"/>
      <c r="CF122" s="833">
        <v>135.5</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36837933</v>
      </c>
      <c r="BR123" s="820"/>
      <c r="BS123" s="820"/>
      <c r="BT123" s="820"/>
      <c r="BU123" s="820"/>
      <c r="BV123" s="820">
        <v>35051890</v>
      </c>
      <c r="BW123" s="820"/>
      <c r="BX123" s="820"/>
      <c r="BY123" s="820"/>
      <c r="BZ123" s="820"/>
      <c r="CA123" s="820">
        <v>33206662</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81.900000000000006</v>
      </c>
      <c r="BR124" s="818"/>
      <c r="BS124" s="818"/>
      <c r="BT124" s="818"/>
      <c r="BU124" s="818"/>
      <c r="BV124" s="818">
        <v>74.599999999999994</v>
      </c>
      <c r="BW124" s="818"/>
      <c r="BX124" s="818"/>
      <c r="BY124" s="818"/>
      <c r="BZ124" s="818"/>
      <c r="CA124" s="818">
        <v>67.7</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3783</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344133</v>
      </c>
      <c r="AB128" s="788"/>
      <c r="AC128" s="788"/>
      <c r="AD128" s="788"/>
      <c r="AE128" s="789"/>
      <c r="AF128" s="790">
        <v>304772</v>
      </c>
      <c r="AG128" s="788"/>
      <c r="AH128" s="788"/>
      <c r="AI128" s="788"/>
      <c r="AJ128" s="789"/>
      <c r="AK128" s="790">
        <v>370586</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121</v>
      </c>
      <c r="BG128" s="774"/>
      <c r="BH128" s="774"/>
      <c r="BI128" s="774"/>
      <c r="BJ128" s="774"/>
      <c r="BK128" s="774"/>
      <c r="BL128" s="797"/>
      <c r="BM128" s="773">
        <v>12.51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18980335</v>
      </c>
      <c r="AB129" s="767"/>
      <c r="AC129" s="767"/>
      <c r="AD129" s="767"/>
      <c r="AE129" s="768"/>
      <c r="AF129" s="769">
        <v>19464440</v>
      </c>
      <c r="AG129" s="767"/>
      <c r="AH129" s="767"/>
      <c r="AI129" s="767"/>
      <c r="AJ129" s="768"/>
      <c r="AK129" s="769">
        <v>19830650</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17.510000000000002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2229775</v>
      </c>
      <c r="AB130" s="767"/>
      <c r="AC130" s="767"/>
      <c r="AD130" s="767"/>
      <c r="AE130" s="768"/>
      <c r="AF130" s="769">
        <v>2201537</v>
      </c>
      <c r="AG130" s="767"/>
      <c r="AH130" s="767"/>
      <c r="AI130" s="767"/>
      <c r="AJ130" s="768"/>
      <c r="AK130" s="769">
        <v>2157167</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11.4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16750560</v>
      </c>
      <c r="AB131" s="751"/>
      <c r="AC131" s="751"/>
      <c r="AD131" s="751"/>
      <c r="AE131" s="752"/>
      <c r="AF131" s="753">
        <v>17262903</v>
      </c>
      <c r="AG131" s="751"/>
      <c r="AH131" s="751"/>
      <c r="AI131" s="751"/>
      <c r="AJ131" s="752"/>
      <c r="AK131" s="753">
        <v>17673483</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67.7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10.995912969999999</v>
      </c>
      <c r="AB132" s="732"/>
      <c r="AC132" s="732"/>
      <c r="AD132" s="732"/>
      <c r="AE132" s="733"/>
      <c r="AF132" s="734">
        <v>12.199726780000001</v>
      </c>
      <c r="AG132" s="732"/>
      <c r="AH132" s="732"/>
      <c r="AI132" s="732"/>
      <c r="AJ132" s="733"/>
      <c r="AK132" s="734">
        <v>11.09318972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11</v>
      </c>
      <c r="AB133" s="711"/>
      <c r="AC133" s="711"/>
      <c r="AD133" s="711"/>
      <c r="AE133" s="712"/>
      <c r="AF133" s="710">
        <v>11.4</v>
      </c>
      <c r="AG133" s="711"/>
      <c r="AH133" s="711"/>
      <c r="AI133" s="711"/>
      <c r="AJ133" s="712"/>
      <c r="AK133" s="710">
        <v>11.4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bvvIuZl8c/9ROv0CIIkB0fS9QQpi15CAKY8/gxoCUnFwMe2h2meN4xjf+6vnr4EyqOeRF2NY0UNOFEk3PIW3Q==" saltValue="+3kA/JoqKxuy2Mp7W2YN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bxOHQTwDK6uEQsN8gk79FNzT6inN57/h494CGg8QLEWgoM3e8N8ONgecC+DgeHvdjUtX4myQAulFEWQGGjEyg==" saltValue="o2ZqERBGI4IlozGZd9brQ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aVWn2fV8/DJRtNZ5fiU2YTq5c/rh7r2YR0PrRIk0XjpEQoAa2bVz1bLhjU9FKbAIiaYRH4uSeoaBGJDAZcPbw==" saltValue="32zRx8MsDYEMBx9t5HOa3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5506308</v>
      </c>
      <c r="AP9" s="262">
        <v>64130</v>
      </c>
      <c r="AQ9" s="263">
        <v>72348</v>
      </c>
      <c r="AR9" s="264">
        <v>-11.4</v>
      </c>
    </row>
    <row r="10" spans="1:46" ht="13.5" customHeight="1" x14ac:dyDescent="0.15">
      <c r="A10" s="247"/>
      <c r="AK10" s="1117" t="s">
        <v>484</v>
      </c>
      <c r="AL10" s="1118"/>
      <c r="AM10" s="1118"/>
      <c r="AN10" s="1119"/>
      <c r="AO10" s="265">
        <v>968299</v>
      </c>
      <c r="AP10" s="265">
        <v>11278</v>
      </c>
      <c r="AQ10" s="266">
        <v>6364</v>
      </c>
      <c r="AR10" s="267">
        <v>77.2</v>
      </c>
    </row>
    <row r="11" spans="1:46" ht="13.5" customHeight="1" x14ac:dyDescent="0.15">
      <c r="A11" s="247"/>
      <c r="AK11" s="1117" t="s">
        <v>485</v>
      </c>
      <c r="AL11" s="1118"/>
      <c r="AM11" s="1118"/>
      <c r="AN11" s="1119"/>
      <c r="AO11" s="265">
        <v>336412</v>
      </c>
      <c r="AP11" s="265">
        <v>3918</v>
      </c>
      <c r="AQ11" s="266">
        <v>1262</v>
      </c>
      <c r="AR11" s="267">
        <v>210.5</v>
      </c>
    </row>
    <row r="12" spans="1:46" ht="13.5" customHeight="1" x14ac:dyDescent="0.15">
      <c r="A12" s="247"/>
      <c r="AK12" s="1117" t="s">
        <v>486</v>
      </c>
      <c r="AL12" s="1118"/>
      <c r="AM12" s="1118"/>
      <c r="AN12" s="1119"/>
      <c r="AO12" s="265" t="s">
        <v>487</v>
      </c>
      <c r="AP12" s="265" t="s">
        <v>487</v>
      </c>
      <c r="AQ12" s="266">
        <v>10</v>
      </c>
      <c r="AR12" s="267" t="s">
        <v>487</v>
      </c>
    </row>
    <row r="13" spans="1:46" ht="13.5" customHeight="1" x14ac:dyDescent="0.15">
      <c r="A13" s="247"/>
      <c r="AK13" s="1117" t="s">
        <v>488</v>
      </c>
      <c r="AL13" s="1118"/>
      <c r="AM13" s="1118"/>
      <c r="AN13" s="1119"/>
      <c r="AO13" s="265">
        <v>289872</v>
      </c>
      <c r="AP13" s="265">
        <v>3376</v>
      </c>
      <c r="AQ13" s="266">
        <v>3257</v>
      </c>
      <c r="AR13" s="267">
        <v>3.7</v>
      </c>
    </row>
    <row r="14" spans="1:46" ht="13.5" customHeight="1" x14ac:dyDescent="0.15">
      <c r="A14" s="247"/>
      <c r="AK14" s="1117" t="s">
        <v>489</v>
      </c>
      <c r="AL14" s="1118"/>
      <c r="AM14" s="1118"/>
      <c r="AN14" s="1119"/>
      <c r="AO14" s="265">
        <v>130451</v>
      </c>
      <c r="AP14" s="265">
        <v>1519</v>
      </c>
      <c r="AQ14" s="266">
        <v>1617</v>
      </c>
      <c r="AR14" s="267">
        <v>-6.1</v>
      </c>
    </row>
    <row r="15" spans="1:46" ht="13.5" customHeight="1" x14ac:dyDescent="0.15">
      <c r="A15" s="247"/>
      <c r="AK15" s="1120" t="s">
        <v>490</v>
      </c>
      <c r="AL15" s="1121"/>
      <c r="AM15" s="1121"/>
      <c r="AN15" s="1122"/>
      <c r="AO15" s="265">
        <v>-487038</v>
      </c>
      <c r="AP15" s="265">
        <v>-5672</v>
      </c>
      <c r="AQ15" s="266">
        <v>-3947</v>
      </c>
      <c r="AR15" s="267">
        <v>43.7</v>
      </c>
    </row>
    <row r="16" spans="1:46" x14ac:dyDescent="0.15">
      <c r="A16" s="247"/>
      <c r="AK16" s="1120" t="s">
        <v>177</v>
      </c>
      <c r="AL16" s="1121"/>
      <c r="AM16" s="1121"/>
      <c r="AN16" s="1122"/>
      <c r="AO16" s="265">
        <v>6744304</v>
      </c>
      <c r="AP16" s="265">
        <v>78549</v>
      </c>
      <c r="AQ16" s="266">
        <v>80912</v>
      </c>
      <c r="AR16" s="267">
        <v>-2.9</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6.59</v>
      </c>
      <c r="AP21" s="278">
        <v>6.71</v>
      </c>
      <c r="AQ21" s="279">
        <v>-0.12</v>
      </c>
      <c r="AS21" s="280"/>
      <c r="AT21" s="276"/>
    </row>
    <row r="22" spans="1:46" s="248" customFormat="1" x14ac:dyDescent="0.15">
      <c r="A22" s="276"/>
      <c r="AK22" s="1123" t="s">
        <v>496</v>
      </c>
      <c r="AL22" s="1124"/>
      <c r="AM22" s="1124"/>
      <c r="AN22" s="1125"/>
      <c r="AO22" s="281">
        <v>100.5</v>
      </c>
      <c r="AP22" s="282">
        <v>98.3</v>
      </c>
      <c r="AQ22" s="283">
        <v>2.2000000000000002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3710906</v>
      </c>
      <c r="AP32" s="291">
        <v>43220</v>
      </c>
      <c r="AQ32" s="292">
        <v>34344</v>
      </c>
      <c r="AR32" s="293">
        <v>25.8</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v>3</v>
      </c>
      <c r="AR34" s="293" t="s">
        <v>487</v>
      </c>
    </row>
    <row r="35" spans="1:46" ht="27" customHeight="1" x14ac:dyDescent="0.15">
      <c r="A35" s="247"/>
      <c r="AK35" s="1107" t="s">
        <v>503</v>
      </c>
      <c r="AL35" s="1108"/>
      <c r="AM35" s="1108"/>
      <c r="AN35" s="1109"/>
      <c r="AO35" s="291">
        <v>352611</v>
      </c>
      <c r="AP35" s="291">
        <v>4107</v>
      </c>
      <c r="AQ35" s="292">
        <v>7806</v>
      </c>
      <c r="AR35" s="293">
        <v>-47.4</v>
      </c>
    </row>
    <row r="36" spans="1:46" ht="27" customHeight="1" x14ac:dyDescent="0.15">
      <c r="A36" s="247"/>
      <c r="AK36" s="1107" t="s">
        <v>504</v>
      </c>
      <c r="AL36" s="1108"/>
      <c r="AM36" s="1108"/>
      <c r="AN36" s="1109"/>
      <c r="AO36" s="291">
        <v>315184</v>
      </c>
      <c r="AP36" s="291">
        <v>3671</v>
      </c>
      <c r="AQ36" s="292">
        <v>1690</v>
      </c>
      <c r="AR36" s="293">
        <v>117.2</v>
      </c>
    </row>
    <row r="37" spans="1:46" ht="13.5" customHeight="1" x14ac:dyDescent="0.15">
      <c r="A37" s="247"/>
      <c r="AK37" s="1107" t="s">
        <v>505</v>
      </c>
      <c r="AL37" s="1108"/>
      <c r="AM37" s="1108"/>
      <c r="AN37" s="1109"/>
      <c r="AO37" s="291">
        <v>109605</v>
      </c>
      <c r="AP37" s="291">
        <v>1277</v>
      </c>
      <c r="AQ37" s="292">
        <v>666</v>
      </c>
      <c r="AR37" s="293">
        <v>91.7</v>
      </c>
    </row>
    <row r="38" spans="1:46" ht="27" customHeight="1" x14ac:dyDescent="0.15">
      <c r="A38" s="247"/>
      <c r="AK38" s="1110" t="s">
        <v>506</v>
      </c>
      <c r="AL38" s="1111"/>
      <c r="AM38" s="1111"/>
      <c r="AN38" s="1112"/>
      <c r="AO38" s="294" t="s">
        <v>487</v>
      </c>
      <c r="AP38" s="294" t="s">
        <v>487</v>
      </c>
      <c r="AQ38" s="295">
        <v>3</v>
      </c>
      <c r="AR38" s="283" t="s">
        <v>487</v>
      </c>
      <c r="AS38" s="290"/>
    </row>
    <row r="39" spans="1:46" x14ac:dyDescent="0.15">
      <c r="A39" s="247"/>
      <c r="AK39" s="1110" t="s">
        <v>507</v>
      </c>
      <c r="AL39" s="1111"/>
      <c r="AM39" s="1111"/>
      <c r="AN39" s="1112"/>
      <c r="AO39" s="291">
        <v>-370586</v>
      </c>
      <c r="AP39" s="291">
        <v>-4316</v>
      </c>
      <c r="AQ39" s="292">
        <v>-5822</v>
      </c>
      <c r="AR39" s="293">
        <v>-25.9</v>
      </c>
      <c r="AS39" s="290"/>
    </row>
    <row r="40" spans="1:46" ht="27" customHeight="1" x14ac:dyDescent="0.15">
      <c r="A40" s="247"/>
      <c r="AK40" s="1107" t="s">
        <v>508</v>
      </c>
      <c r="AL40" s="1108"/>
      <c r="AM40" s="1108"/>
      <c r="AN40" s="1109"/>
      <c r="AO40" s="291">
        <v>-2157167</v>
      </c>
      <c r="AP40" s="291">
        <v>-25124</v>
      </c>
      <c r="AQ40" s="292">
        <v>-26710</v>
      </c>
      <c r="AR40" s="293">
        <v>-5.9</v>
      </c>
      <c r="AS40" s="290"/>
    </row>
    <row r="41" spans="1:46" x14ac:dyDescent="0.15">
      <c r="A41" s="247"/>
      <c r="AK41" s="1113" t="s">
        <v>287</v>
      </c>
      <c r="AL41" s="1114"/>
      <c r="AM41" s="1114"/>
      <c r="AN41" s="1115"/>
      <c r="AO41" s="291">
        <v>1960553</v>
      </c>
      <c r="AP41" s="291">
        <v>22834</v>
      </c>
      <c r="AQ41" s="292">
        <v>11979</v>
      </c>
      <c r="AR41" s="293">
        <v>90.6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4576887</v>
      </c>
      <c r="AN51" s="313">
        <v>51845</v>
      </c>
      <c r="AO51" s="314">
        <v>3.3</v>
      </c>
      <c r="AP51" s="315">
        <v>45483</v>
      </c>
      <c r="AQ51" s="316">
        <v>-0.2</v>
      </c>
      <c r="AR51" s="317">
        <v>3.5</v>
      </c>
    </row>
    <row r="52" spans="1:44" x14ac:dyDescent="0.15">
      <c r="A52" s="247"/>
      <c r="AK52" s="318"/>
      <c r="AL52" s="319" t="s">
        <v>518</v>
      </c>
      <c r="AM52" s="320">
        <v>2072521</v>
      </c>
      <c r="AN52" s="321">
        <v>23477</v>
      </c>
      <c r="AO52" s="322">
        <v>50.7</v>
      </c>
      <c r="AP52" s="323">
        <v>24241</v>
      </c>
      <c r="AQ52" s="324">
        <v>0.4</v>
      </c>
      <c r="AR52" s="325">
        <v>50.3</v>
      </c>
    </row>
    <row r="53" spans="1:44" x14ac:dyDescent="0.15">
      <c r="A53" s="247"/>
      <c r="AK53" s="303" t="s">
        <v>519</v>
      </c>
      <c r="AL53" s="304"/>
      <c r="AM53" s="312">
        <v>3562617</v>
      </c>
      <c r="AN53" s="313">
        <v>40570</v>
      </c>
      <c r="AO53" s="314">
        <v>-21.7</v>
      </c>
      <c r="AP53" s="315">
        <v>45945</v>
      </c>
      <c r="AQ53" s="316">
        <v>1</v>
      </c>
      <c r="AR53" s="317">
        <v>-22.7</v>
      </c>
    </row>
    <row r="54" spans="1:44" x14ac:dyDescent="0.15">
      <c r="A54" s="247"/>
      <c r="AK54" s="318"/>
      <c r="AL54" s="319" t="s">
        <v>518</v>
      </c>
      <c r="AM54" s="320">
        <v>1400373</v>
      </c>
      <c r="AN54" s="321">
        <v>15947</v>
      </c>
      <c r="AO54" s="322">
        <v>-32.1</v>
      </c>
      <c r="AP54" s="323">
        <v>25180</v>
      </c>
      <c r="AQ54" s="324">
        <v>3.9</v>
      </c>
      <c r="AR54" s="325">
        <v>-36</v>
      </c>
    </row>
    <row r="55" spans="1:44" x14ac:dyDescent="0.15">
      <c r="A55" s="247"/>
      <c r="AK55" s="303" t="s">
        <v>520</v>
      </c>
      <c r="AL55" s="304"/>
      <c r="AM55" s="312">
        <v>3002780</v>
      </c>
      <c r="AN55" s="313">
        <v>34373</v>
      </c>
      <c r="AO55" s="314">
        <v>-15.3</v>
      </c>
      <c r="AP55" s="315">
        <v>44475</v>
      </c>
      <c r="AQ55" s="316">
        <v>-3.2</v>
      </c>
      <c r="AR55" s="317">
        <v>-12.1</v>
      </c>
    </row>
    <row r="56" spans="1:44" x14ac:dyDescent="0.15">
      <c r="A56" s="247"/>
      <c r="AK56" s="318"/>
      <c r="AL56" s="319" t="s">
        <v>518</v>
      </c>
      <c r="AM56" s="320">
        <v>1992209</v>
      </c>
      <c r="AN56" s="321">
        <v>22805</v>
      </c>
      <c r="AO56" s="322">
        <v>43</v>
      </c>
      <c r="AP56" s="323">
        <v>24780</v>
      </c>
      <c r="AQ56" s="324">
        <v>-1.6</v>
      </c>
      <c r="AR56" s="325">
        <v>44.6</v>
      </c>
    </row>
    <row r="57" spans="1:44" x14ac:dyDescent="0.15">
      <c r="A57" s="247"/>
      <c r="AK57" s="303" t="s">
        <v>521</v>
      </c>
      <c r="AL57" s="304"/>
      <c r="AM57" s="312">
        <v>2280613</v>
      </c>
      <c r="AN57" s="313">
        <v>26331</v>
      </c>
      <c r="AO57" s="314">
        <v>-23.4</v>
      </c>
      <c r="AP57" s="315">
        <v>45982</v>
      </c>
      <c r="AQ57" s="316">
        <v>3.4</v>
      </c>
      <c r="AR57" s="317">
        <v>-26.8</v>
      </c>
    </row>
    <row r="58" spans="1:44" x14ac:dyDescent="0.15">
      <c r="A58" s="247"/>
      <c r="AK58" s="318"/>
      <c r="AL58" s="319" t="s">
        <v>518</v>
      </c>
      <c r="AM58" s="320">
        <v>1479878</v>
      </c>
      <c r="AN58" s="321">
        <v>17086</v>
      </c>
      <c r="AO58" s="322">
        <v>-25.1</v>
      </c>
      <c r="AP58" s="323">
        <v>25583</v>
      </c>
      <c r="AQ58" s="324">
        <v>3.2</v>
      </c>
      <c r="AR58" s="325">
        <v>-28.3</v>
      </c>
    </row>
    <row r="59" spans="1:44" x14ac:dyDescent="0.15">
      <c r="A59" s="247"/>
      <c r="AK59" s="303" t="s">
        <v>522</v>
      </c>
      <c r="AL59" s="304"/>
      <c r="AM59" s="312">
        <v>2480485</v>
      </c>
      <c r="AN59" s="313">
        <v>28890</v>
      </c>
      <c r="AO59" s="314">
        <v>9.6999999999999993</v>
      </c>
      <c r="AP59" s="315">
        <v>50538</v>
      </c>
      <c r="AQ59" s="316">
        <v>9.9</v>
      </c>
      <c r="AR59" s="317">
        <v>-0.2</v>
      </c>
    </row>
    <row r="60" spans="1:44" x14ac:dyDescent="0.15">
      <c r="A60" s="247"/>
      <c r="AK60" s="318"/>
      <c r="AL60" s="319" t="s">
        <v>518</v>
      </c>
      <c r="AM60" s="320">
        <v>1487077</v>
      </c>
      <c r="AN60" s="321">
        <v>17320</v>
      </c>
      <c r="AO60" s="322">
        <v>1.4</v>
      </c>
      <c r="AP60" s="323">
        <v>29053</v>
      </c>
      <c r="AQ60" s="324">
        <v>13.6</v>
      </c>
      <c r="AR60" s="325">
        <v>-12.2</v>
      </c>
    </row>
    <row r="61" spans="1:44" x14ac:dyDescent="0.15">
      <c r="A61" s="247"/>
      <c r="AK61" s="303" t="s">
        <v>523</v>
      </c>
      <c r="AL61" s="326"/>
      <c r="AM61" s="312">
        <v>3180676</v>
      </c>
      <c r="AN61" s="313">
        <v>36402</v>
      </c>
      <c r="AO61" s="314">
        <v>-9.5</v>
      </c>
      <c r="AP61" s="315">
        <v>46485</v>
      </c>
      <c r="AQ61" s="327">
        <v>2.2000000000000002</v>
      </c>
      <c r="AR61" s="317">
        <v>-11.7</v>
      </c>
    </row>
    <row r="62" spans="1:44" x14ac:dyDescent="0.15">
      <c r="A62" s="247"/>
      <c r="AK62" s="318"/>
      <c r="AL62" s="319" t="s">
        <v>518</v>
      </c>
      <c r="AM62" s="320">
        <v>1686412</v>
      </c>
      <c r="AN62" s="321">
        <v>19327</v>
      </c>
      <c r="AO62" s="322">
        <v>7.6</v>
      </c>
      <c r="AP62" s="323">
        <v>25767</v>
      </c>
      <c r="AQ62" s="324">
        <v>3.9</v>
      </c>
      <c r="AR62" s="325">
        <v>3.7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ZJdBPM2G9X8VVOyhDNLb/7LXhkTFHWk273nEASW9YcRiplMoMu8iTgVkr+2NpSls6Wukr/xR/eyDMON0wybag==" saltValue="by87U+RBhxhcPjwGn6r2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KVkp/yALk6Luf/rpHe2lCwTyoHRzF0rmtZXZBgCJFhDGbeQxW0qd4XPKxHcCIq09xJZnDyoge3J3Sv++aU/5Ig==" saltValue="sXGyVmjsp0WsF5zWHE+L0g==" spinCount="100000" sheet="1" objects="1" scenarios="1"/>
  <dataConsolidate/>
  <phoneticPr fontId="2"/>
  <printOptions horizontalCentered="1" verticalCentered="1"/>
  <pageMargins left="0" right="0" top="0.19685039370078741" bottom="0" header="0.39370078740157483" footer="0"/>
  <pageSetup paperSize="9" scale="38"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RTqNpPG/vAU9Wsk9EeF3Otljd9pgGYfnU8dKVYrFb8oRdA9FdyPIv1E1x+XTDQ7aV3CZAnB5vFoNQ3NqioRWmw==" saltValue="GXwBwbiJlimc7WMaW/1a0g==" spinCount="100000" sheet="1" objects="1" scenarios="1"/>
  <dataConsolidate/>
  <phoneticPr fontId="2"/>
  <printOptions horizontalCentered="1" verticalCentered="1"/>
  <pageMargins left="0" right="0" top="0.19685039370078741" bottom="0" header="0.39370078740157483" footer="0"/>
  <pageSetup paperSize="9" scale="38"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14.64</v>
      </c>
      <c r="G47" s="12">
        <v>18.02</v>
      </c>
      <c r="H47" s="12">
        <v>18.170000000000002</v>
      </c>
      <c r="I47" s="12">
        <v>16.72</v>
      </c>
      <c r="J47" s="13">
        <v>15.58</v>
      </c>
    </row>
    <row r="48" spans="2:10" ht="57.75" customHeight="1" x14ac:dyDescent="0.15">
      <c r="B48" s="14"/>
      <c r="C48" s="1128" t="s">
        <v>4</v>
      </c>
      <c r="D48" s="1128"/>
      <c r="E48" s="1129"/>
      <c r="F48" s="15">
        <v>3.93</v>
      </c>
      <c r="G48" s="16">
        <v>6.6</v>
      </c>
      <c r="H48" s="16">
        <v>4.3</v>
      </c>
      <c r="I48" s="16">
        <v>4.08</v>
      </c>
      <c r="J48" s="17">
        <v>4.75</v>
      </c>
    </row>
    <row r="49" spans="2:10" ht="57.75" customHeight="1" thickBot="1" x14ac:dyDescent="0.2">
      <c r="B49" s="18"/>
      <c r="C49" s="1130" t="s">
        <v>5</v>
      </c>
      <c r="D49" s="1130"/>
      <c r="E49" s="1131"/>
      <c r="F49" s="19" t="s">
        <v>530</v>
      </c>
      <c r="G49" s="20">
        <v>5.19</v>
      </c>
      <c r="H49" s="20" t="s">
        <v>531</v>
      </c>
      <c r="I49" s="20" t="s">
        <v>532</v>
      </c>
      <c r="J49" s="21" t="s">
        <v>533</v>
      </c>
    </row>
    <row r="50" spans="2:10" x14ac:dyDescent="0.15"/>
  </sheetData>
  <sheetProtection algorithmName="SHA-512" hashValue="7hd7JlFpgKImsILnijjyAyJ3HnV1Dc2uxr7D/NCui8zox1r5RMHoyC2/oiRWjtu8aS9K+eEKCTp3Q4WCkwhMKA==" saltValue="S16OpOQhcQza0jz1fEZk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2026-03-17T03:05:46Z</cp:lastPrinted>
  <dcterms:created xsi:type="dcterms:W3CDTF">2026-02-23T05:38:10Z</dcterms:created>
  <dcterms:modified xsi:type="dcterms:W3CDTF">2026-03-24T01:12:54Z</dcterms:modified>
  <cp:category/>
</cp:coreProperties>
</file>